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lopez\Desktop\ingresos\UIP 2024\"/>
    </mc:Choice>
  </mc:AlternateContent>
  <xr:revisionPtr revIDLastSave="0" documentId="8_{B98190AC-2951-414E-A36D-CF8D2C823222}" xr6:coauthVersionLast="47" xr6:coauthVersionMax="47" xr10:uidLastSave="{00000000-0000-0000-0000-000000000000}"/>
  <bookViews>
    <workbookView xWindow="-120" yWindow="-120" windowWidth="29040" windowHeight="15720" xr2:uid="{E3750674-1EF1-4643-9CB8-E16482A417B5}"/>
  </bookViews>
  <sheets>
    <sheet name="FEBRERO" sheetId="1" r:id="rId1"/>
  </sheets>
  <externalReferences>
    <externalReference r:id="rId2"/>
  </externalReferences>
  <definedNames>
    <definedName name="_xlnm._FilterDatabase" localSheetId="0" hidden="1">FEBRERO!$B$2:$K$30</definedName>
    <definedName name="_xlnm.Print_Area" localSheetId="0">FEBRERO!$A$1:$K$32</definedName>
    <definedName name="_xlnm.Print_Titles" localSheetId="0">FEBRERO!$2:$2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1" l="1"/>
  <c r="I27" i="1"/>
  <c r="I26" i="1"/>
  <c r="I25" i="1"/>
  <c r="I24" i="1"/>
  <c r="I23" i="1"/>
  <c r="I22" i="1"/>
  <c r="I21" i="1"/>
  <c r="J19" i="1"/>
  <c r="J20" i="1" s="1"/>
  <c r="J30" i="1" s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K3" i="1"/>
  <c r="K4" i="1" s="1"/>
  <c r="K5" i="1" s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I19" i="1" l="1"/>
  <c r="I20" i="1" s="1"/>
  <c r="I30" i="1" s="1"/>
  <c r="K30" i="1"/>
  <c r="L25" i="1"/>
</calcChain>
</file>

<file path=xl/sharedStrings.xml><?xml version="1.0" encoding="utf-8"?>
<sst xmlns="http://schemas.openxmlformats.org/spreadsheetml/2006/main" count="68" uniqueCount="63">
  <si>
    <t>DEL 01 AL 29 DE FEBRERO 2024</t>
  </si>
  <si>
    <t xml:space="preserve">Fecha </t>
  </si>
  <si>
    <t>Cur de Ingreso, Gasto o Nota de Credito</t>
  </si>
  <si>
    <t xml:space="preserve">Descripción </t>
  </si>
  <si>
    <t>Misión Consular  y/o Entidad</t>
  </si>
  <si>
    <t xml:space="preserve">Cantidad </t>
  </si>
  <si>
    <t>Monto en USD</t>
  </si>
  <si>
    <t xml:space="preserve">Tipo de cambio </t>
  </si>
  <si>
    <t>Monto total en Q.  (Ingresos)</t>
  </si>
  <si>
    <t>Monto total ejecutado en Q. (Egresos)</t>
  </si>
  <si>
    <t>Saldo Final en Q.</t>
  </si>
  <si>
    <t>SALDO INICIAL AL 01/02/2024</t>
  </si>
  <si>
    <t>Recepción de Ingresos por Certificaciones de Nacimiento emitidas en el exterior, registradas por el Registro Nacional de Personas, durante el mes de diciembre del año 2023.</t>
  </si>
  <si>
    <t>RENAP</t>
  </si>
  <si>
    <t>-</t>
  </si>
  <si>
    <t>Errado</t>
  </si>
  <si>
    <t>28 TICG, correspondiente a los meses de noviembre a diciembre 2023 y enero 2024 por el Consulado de Guatemala en Tucson, Arizona</t>
  </si>
  <si>
    <t>Tucson, Arizona</t>
  </si>
  <si>
    <t>1,583 TICG, correspondiente al mes de enero 2024, emitidas por el Consulado General de Guatemala en Atlanta, Georgia</t>
  </si>
  <si>
    <t>Atlanta, Georgia</t>
  </si>
  <si>
    <t>1,444 TICG, correspondiente al mes de enero 2024, emitidas por el Consulado General de Guatemala en Chicago, Illinois</t>
  </si>
  <si>
    <t>Chicago, Illinois</t>
  </si>
  <si>
    <t>1,695 TICG, correspondiente al mes de enero 2024, emitidas por el Consulado de Guatemala en Lake Worth, Florida</t>
  </si>
  <si>
    <t>Lake Worth, Florida</t>
  </si>
  <si>
    <t>322 TICG, correspondiente al mes de enero 2024, emitidas por el Consulado General de Guatemala en Phoenix, Arizona</t>
  </si>
  <si>
    <t>Phoenix, Arizona</t>
  </si>
  <si>
    <t>1,243 TICG, correspondiente al mes de enero 2024, emitidas por el Consulado General de Guatemala en Miami, Florida.</t>
  </si>
  <si>
    <t>Miami, Florida</t>
  </si>
  <si>
    <t>612 TICG, correspondiente al mes de enero 2024, emitidas por el Consulado General de Guatemala en Denver, Colorado</t>
  </si>
  <si>
    <t>Denver, Colorado</t>
  </si>
  <si>
    <t>2,844 TICG, correspondiente al mes de enero 2024, emitidas en el Consulado General de Guatemala en Los Ángeles, California.</t>
  </si>
  <si>
    <t>Los Angeles, California</t>
  </si>
  <si>
    <t>1,474 TICG, correspondiente al mes de enero 2024, emitidas por el Consulado General de Guatemala en Maryland</t>
  </si>
  <si>
    <t>Maryland</t>
  </si>
  <si>
    <t>1,496 TICG, correspondiente al mes de enero 2024, emitidas por el Consulado General de Guatemala en Philadelphia, Pennsylvania.</t>
  </si>
  <si>
    <t>Philadelphia, Pennsylvania</t>
  </si>
  <si>
    <t>628 TICG, correspondiente al mes de enero 2024, emitidas por el Consulado de Guatemala en San Bernardino, California.</t>
  </si>
  <si>
    <t>San Bernardino, California</t>
  </si>
  <si>
    <t>891 TICG, correspondiente al mes de enero 2024, emitidas por el Consulado General de Guatemala en Providence, Rhode Island</t>
  </si>
  <si>
    <t>Providence, Rhode Island</t>
  </si>
  <si>
    <t>1,056 TICG, correspondiente al mes de enero 2024, emitidas por el Consulado de Guatemala en Dallas, Texas</t>
  </si>
  <si>
    <t>Dallas, Texas</t>
  </si>
  <si>
    <t>VAN…</t>
  </si>
  <si>
    <t>VIENEN…</t>
  </si>
  <si>
    <t>785 TICG, correspondiente al mes de enero 2024, emitidas por el Consulado de Guatemala en Riverhead, Nueva York.</t>
  </si>
  <si>
    <t>Riverhead, Nueva York</t>
  </si>
  <si>
    <t>1,586 TICG, correspondiente al mes de enero 2024, emitidas por el Consulado General de Guatemala en Houston, Texas</t>
  </si>
  <si>
    <t>Houston, Texas</t>
  </si>
  <si>
    <t>871 TICG, correspondiente al mes de enero 2024, emitidas por el Consulado General de Guatemala en Oklahoma City, Oklahoma.</t>
  </si>
  <si>
    <t>Oklahoma City, Oklahoma</t>
  </si>
  <si>
    <t>382 TICG, correspondiente al mes de enero 2024, emitidas por el Consulado General de Guatemala en Columbus, Ohio.</t>
  </si>
  <si>
    <t>Columbus, Ohio</t>
  </si>
  <si>
    <t>1,710 TICG, correspondiente al mes de enero 2024, emitidas por el Consulado General de Guatemala en Raleigh, Carolina del Norte.</t>
  </si>
  <si>
    <t>Raleigh, Carolina del Norte</t>
  </si>
  <si>
    <t>1,045 TICG, correspondiente al mes de enero 2024, emitidas por el Consulado General de Guatemala en San Francisco, California</t>
  </si>
  <si>
    <t>San Francisco, California</t>
  </si>
  <si>
    <t>2,375 TICG, correspondiente al mes de enero 2024, emitidas por el Consulado General de Guatemala en Nueva York.</t>
  </si>
  <si>
    <t>Nueva York, Nueva York</t>
  </si>
  <si>
    <t>Traslado de fondos a favor de CONAMIGUA según Art. 16 del Decreto 46-2007, Ley del Consejo Nacional de Atención al Migrante de Guatemala, monto correspondiente al mes de febrero 2024, 
según Memorándum CAJA-71-2024 de fecha 16/02/2024</t>
  </si>
  <si>
    <t>CONAMIGUA</t>
  </si>
  <si>
    <t>401 TICG, correspondiente al mes de enero 2024, emitidas por el Consulado General de Guatemala en Seattle, Washington</t>
  </si>
  <si>
    <t>Seattle, Washington</t>
  </si>
  <si>
    <t>SALDO FINAL AL 29/02/2024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</si>
</sst>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#,##0.00;[Red]#,##0.00"/>
    <numFmt numFmtId="166" formatCode="0.0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name val="Baskerville Old Face"/>
      <family val="1"/>
    </font>
    <font>
      <b/>
      <sz val="14"/>
      <name val="Baskerville Old Face"/>
      <family val="1"/>
    </font>
    <font>
      <sz val="14"/>
      <name val="Baskerville Old Face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1" xfId="0" applyFont="1" applyBorder="1" applyAlignment="1">
      <alignment horizontal="center" vertical="top"/>
    </xf>
    <xf numFmtId="9" fontId="3" fillId="2" borderId="2" xfId="1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4" fontId="3" fillId="2" borderId="2" xfId="1" applyNumberFormat="1" applyFont="1" applyFill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164" fontId="3" fillId="0" borderId="2" xfId="2" applyFont="1" applyFill="1" applyBorder="1" applyAlignment="1">
      <alignment horizontal="center" vertical="center" wrapText="1"/>
    </xf>
    <xf numFmtId="164" fontId="3" fillId="0" borderId="2" xfId="2" applyFont="1" applyFill="1" applyBorder="1" applyAlignment="1">
      <alignment horizontal="right" vertical="center" wrapText="1"/>
    </xf>
    <xf numFmtId="1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justify" vertical="center" wrapText="1"/>
    </xf>
    <xf numFmtId="4" fontId="4" fillId="0" borderId="2" xfId="0" applyNumberFormat="1" applyFont="1" applyBorder="1" applyAlignment="1">
      <alignment horizontal="right" vertical="center" wrapText="1"/>
    </xf>
    <xf numFmtId="4" fontId="4" fillId="0" borderId="2" xfId="2" applyNumberFormat="1" applyFont="1" applyBorder="1" applyAlignment="1">
      <alignment vertical="center"/>
    </xf>
    <xf numFmtId="3" fontId="4" fillId="0" borderId="2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166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4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3" fontId="3" fillId="2" borderId="2" xfId="0" applyNumberFormat="1" applyFont="1" applyFill="1" applyBorder="1" applyAlignment="1">
      <alignment vertical="center"/>
    </xf>
    <xf numFmtId="4" fontId="3" fillId="2" borderId="2" xfId="0" applyNumberFormat="1" applyFont="1" applyFill="1" applyBorder="1" applyAlignment="1">
      <alignment vertical="center"/>
    </xf>
    <xf numFmtId="43" fontId="0" fillId="0" borderId="0" xfId="0" applyNumberFormat="1"/>
  </cellXfs>
  <cellStyles count="3">
    <cellStyle name="Millares 3" xfId="2" xr:uid="{5F095AB0-D078-49F6-9C4C-190EE40037E1}"/>
    <cellStyle name="Normal" xfId="0" builtinId="0"/>
    <cellStyle name="Porcentaje 2" xfId="1" xr:uid="{6C6658C8-D735-4774-B68E-ECEBA9EC18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lopez/Desktop/ingresos/LIBRO%20DIARIO%20INGRESOS%20PRIVATIVOS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</sheetNames>
    <sheetDataSet>
      <sheetData sheetId="0">
        <row r="28">
          <cell r="K28">
            <v>3686130.3235239983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405D9-AF11-4950-BEEC-F7CA65B0CAF0}">
  <sheetPr>
    <pageSetUpPr fitToPage="1"/>
  </sheetPr>
  <dimension ref="B1:L32"/>
  <sheetViews>
    <sheetView tabSelected="1" view="pageBreakPreview" topLeftCell="A25" zoomScale="85" zoomScaleNormal="91" zoomScaleSheetLayoutView="85" zoomScalePageLayoutView="40" workbookViewId="0">
      <selection activeCell="D20" sqref="D20"/>
    </sheetView>
  </sheetViews>
  <sheetFormatPr baseColWidth="10" defaultRowHeight="15" x14ac:dyDescent="0.25"/>
  <cols>
    <col min="1" max="1" width="8.140625" customWidth="1"/>
    <col min="2" max="2" width="15.7109375" customWidth="1"/>
    <col min="3" max="3" width="11.7109375" customWidth="1"/>
    <col min="4" max="4" width="40.42578125" customWidth="1"/>
    <col min="5" max="5" width="17" customWidth="1"/>
    <col min="6" max="6" width="14.28515625" customWidth="1"/>
    <col min="7" max="7" width="15.28515625" customWidth="1"/>
    <col min="8" max="8" width="14.28515625" customWidth="1"/>
    <col min="9" max="9" width="21" bestFit="1" customWidth="1"/>
    <col min="10" max="10" width="22.140625" bestFit="1" customWidth="1"/>
    <col min="11" max="11" width="23.140625" customWidth="1"/>
    <col min="12" max="12" width="19.7109375" customWidth="1"/>
  </cols>
  <sheetData>
    <row r="1" spans="2:11" ht="36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ht="93.75" x14ac:dyDescent="0.25"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4" t="s">
        <v>6</v>
      </c>
      <c r="H2" s="2" t="s">
        <v>7</v>
      </c>
      <c r="I2" s="4" t="s">
        <v>8</v>
      </c>
      <c r="J2" s="4" t="s">
        <v>9</v>
      </c>
      <c r="K2" s="4" t="s">
        <v>10</v>
      </c>
    </row>
    <row r="3" spans="2:11" ht="37.5" x14ac:dyDescent="0.25">
      <c r="B3" s="5"/>
      <c r="C3" s="6"/>
      <c r="D3" s="7" t="s">
        <v>11</v>
      </c>
      <c r="E3" s="8"/>
      <c r="F3" s="9"/>
      <c r="G3" s="10"/>
      <c r="H3" s="11"/>
      <c r="I3" s="12"/>
      <c r="J3" s="12"/>
      <c r="K3" s="13">
        <f>[1]ENERO!K28</f>
        <v>3686130.3235239983</v>
      </c>
    </row>
    <row r="4" spans="2:11" ht="112.5" x14ac:dyDescent="0.25">
      <c r="B4" s="14">
        <v>45331</v>
      </c>
      <c r="C4" s="6">
        <v>21</v>
      </c>
      <c r="D4" s="15" t="s">
        <v>12</v>
      </c>
      <c r="E4" s="8" t="s">
        <v>13</v>
      </c>
      <c r="F4" s="8" t="s">
        <v>14</v>
      </c>
      <c r="G4" s="8" t="s">
        <v>14</v>
      </c>
      <c r="H4" s="8" t="s">
        <v>14</v>
      </c>
      <c r="I4" s="16">
        <v>165624</v>
      </c>
      <c r="J4" s="17">
        <v>0</v>
      </c>
      <c r="K4" s="13">
        <f>K3+I4-J4</f>
        <v>3851754.3235239983</v>
      </c>
    </row>
    <row r="5" spans="2:11" ht="18.75" x14ac:dyDescent="0.25">
      <c r="B5" s="14">
        <v>45335</v>
      </c>
      <c r="C5" s="6">
        <v>22</v>
      </c>
      <c r="D5" s="15" t="s">
        <v>15</v>
      </c>
      <c r="E5" s="8">
        <v>0</v>
      </c>
      <c r="F5" s="8">
        <v>0</v>
      </c>
      <c r="G5" s="8">
        <v>0</v>
      </c>
      <c r="H5" s="8">
        <v>0</v>
      </c>
      <c r="I5" s="16">
        <v>0</v>
      </c>
      <c r="J5" s="17">
        <v>0</v>
      </c>
      <c r="K5" s="13">
        <f t="shared" ref="K5:K27" si="0">K4+I5-J5</f>
        <v>3851754.3235239983</v>
      </c>
    </row>
    <row r="6" spans="2:11" ht="93.75" x14ac:dyDescent="0.25">
      <c r="B6" s="14">
        <v>45338</v>
      </c>
      <c r="C6" s="6">
        <v>23</v>
      </c>
      <c r="D6" s="15" t="s">
        <v>16</v>
      </c>
      <c r="E6" s="8" t="s">
        <v>17</v>
      </c>
      <c r="F6" s="8">
        <v>28</v>
      </c>
      <c r="G6" s="8">
        <v>420</v>
      </c>
      <c r="H6" s="8">
        <v>7.8132299999999999</v>
      </c>
      <c r="I6" s="16">
        <f>ROUND(G6*H6,2)</f>
        <v>3281.56</v>
      </c>
      <c r="J6" s="17">
        <v>0</v>
      </c>
      <c r="K6" s="13">
        <f t="shared" si="0"/>
        <v>3855035.8835239983</v>
      </c>
    </row>
    <row r="7" spans="2:11" ht="75" x14ac:dyDescent="0.25">
      <c r="B7" s="14">
        <v>45338</v>
      </c>
      <c r="C7" s="6">
        <v>24</v>
      </c>
      <c r="D7" s="15" t="s">
        <v>18</v>
      </c>
      <c r="E7" s="8" t="s">
        <v>19</v>
      </c>
      <c r="F7" s="18">
        <v>1583</v>
      </c>
      <c r="G7" s="19">
        <v>22925.81</v>
      </c>
      <c r="H7" s="20">
        <v>7.8116599999999998</v>
      </c>
      <c r="I7" s="16">
        <f t="shared" ref="I7:I18" si="1">ROUND(G7*H7,2)</f>
        <v>179088.63</v>
      </c>
      <c r="J7" s="17">
        <v>0</v>
      </c>
      <c r="K7" s="13">
        <f t="shared" si="0"/>
        <v>4034124.5135239982</v>
      </c>
    </row>
    <row r="8" spans="2:11" ht="75" x14ac:dyDescent="0.25">
      <c r="B8" s="14">
        <v>45338</v>
      </c>
      <c r="C8" s="6">
        <v>25</v>
      </c>
      <c r="D8" s="15" t="s">
        <v>20</v>
      </c>
      <c r="E8" s="8" t="s">
        <v>21</v>
      </c>
      <c r="F8" s="18">
        <v>1444</v>
      </c>
      <c r="G8" s="19">
        <v>21102.7</v>
      </c>
      <c r="H8" s="20">
        <v>7.8116599999999998</v>
      </c>
      <c r="I8" s="16">
        <f t="shared" si="1"/>
        <v>164847.12</v>
      </c>
      <c r="J8" s="17">
        <v>0</v>
      </c>
      <c r="K8" s="13">
        <f t="shared" si="0"/>
        <v>4198971.6335239979</v>
      </c>
    </row>
    <row r="9" spans="2:11" ht="75" x14ac:dyDescent="0.25">
      <c r="B9" s="14">
        <v>45338</v>
      </c>
      <c r="C9" s="6">
        <v>26</v>
      </c>
      <c r="D9" s="15" t="s">
        <v>22</v>
      </c>
      <c r="E9" s="8" t="s">
        <v>23</v>
      </c>
      <c r="F9" s="18">
        <v>1695</v>
      </c>
      <c r="G9" s="19">
        <v>25088.98</v>
      </c>
      <c r="H9" s="8">
        <v>7.8116599999999998</v>
      </c>
      <c r="I9" s="16">
        <f t="shared" si="1"/>
        <v>195986.58</v>
      </c>
      <c r="J9" s="17">
        <v>0</v>
      </c>
      <c r="K9" s="13">
        <f t="shared" si="0"/>
        <v>4394958.2135239979</v>
      </c>
    </row>
    <row r="10" spans="2:11" ht="75" x14ac:dyDescent="0.25">
      <c r="B10" s="14">
        <v>45338</v>
      </c>
      <c r="C10" s="6">
        <v>27</v>
      </c>
      <c r="D10" s="15" t="s">
        <v>24</v>
      </c>
      <c r="E10" s="8" t="s">
        <v>25</v>
      </c>
      <c r="F10" s="18">
        <v>322</v>
      </c>
      <c r="G10" s="19">
        <v>4343.55</v>
      </c>
      <c r="H10" s="8">
        <v>7.8116599999999998</v>
      </c>
      <c r="I10" s="16">
        <f t="shared" si="1"/>
        <v>33930.339999999997</v>
      </c>
      <c r="J10" s="17">
        <v>0</v>
      </c>
      <c r="K10" s="13">
        <f t="shared" si="0"/>
        <v>4428888.5535239978</v>
      </c>
    </row>
    <row r="11" spans="2:11" ht="75" x14ac:dyDescent="0.25">
      <c r="B11" s="14">
        <v>45338</v>
      </c>
      <c r="C11" s="6">
        <v>28</v>
      </c>
      <c r="D11" s="15" t="s">
        <v>26</v>
      </c>
      <c r="E11" s="8" t="s">
        <v>27</v>
      </c>
      <c r="F11" s="18">
        <v>1243</v>
      </c>
      <c r="G11" s="19">
        <v>17749.98</v>
      </c>
      <c r="H11" s="20">
        <v>7.8116599999999998</v>
      </c>
      <c r="I11" s="16">
        <f t="shared" si="1"/>
        <v>138656.81</v>
      </c>
      <c r="J11" s="17">
        <v>0</v>
      </c>
      <c r="K11" s="13">
        <f t="shared" si="0"/>
        <v>4567545.3635239974</v>
      </c>
    </row>
    <row r="12" spans="2:11" ht="75" x14ac:dyDescent="0.25">
      <c r="B12" s="14">
        <v>45338</v>
      </c>
      <c r="C12" s="6">
        <v>29</v>
      </c>
      <c r="D12" s="15" t="s">
        <v>28</v>
      </c>
      <c r="E12" s="8" t="s">
        <v>29</v>
      </c>
      <c r="F12" s="18">
        <v>612</v>
      </c>
      <c r="G12" s="19">
        <v>9048.1</v>
      </c>
      <c r="H12" s="20">
        <v>7.8116599999999998</v>
      </c>
      <c r="I12" s="16">
        <f t="shared" si="1"/>
        <v>70680.679999999993</v>
      </c>
      <c r="J12" s="17">
        <v>0</v>
      </c>
      <c r="K12" s="13">
        <f t="shared" si="0"/>
        <v>4638226.0435239971</v>
      </c>
    </row>
    <row r="13" spans="2:11" ht="75" x14ac:dyDescent="0.25">
      <c r="B13" s="14">
        <v>45338</v>
      </c>
      <c r="C13" s="6">
        <v>31</v>
      </c>
      <c r="D13" s="15" t="s">
        <v>30</v>
      </c>
      <c r="E13" s="8" t="s">
        <v>31</v>
      </c>
      <c r="F13" s="18">
        <v>2844</v>
      </c>
      <c r="G13" s="19">
        <v>41762.44</v>
      </c>
      <c r="H13" s="20">
        <v>7.8116599999999998</v>
      </c>
      <c r="I13" s="16">
        <f t="shared" si="1"/>
        <v>326233.98</v>
      </c>
      <c r="J13" s="17">
        <v>0</v>
      </c>
      <c r="K13" s="13">
        <f t="shared" si="0"/>
        <v>4964460.0235239975</v>
      </c>
    </row>
    <row r="14" spans="2:11" ht="75" x14ac:dyDescent="0.25">
      <c r="B14" s="14">
        <v>45338</v>
      </c>
      <c r="C14" s="6">
        <v>32</v>
      </c>
      <c r="D14" s="15" t="s">
        <v>32</v>
      </c>
      <c r="E14" s="8" t="s">
        <v>33</v>
      </c>
      <c r="F14" s="18">
        <v>1474</v>
      </c>
      <c r="G14" s="19">
        <v>21326.560000000001</v>
      </c>
      <c r="H14" s="20">
        <v>7.8116599999999998</v>
      </c>
      <c r="I14" s="16">
        <f t="shared" si="1"/>
        <v>166595.84</v>
      </c>
      <c r="J14" s="17">
        <v>0</v>
      </c>
      <c r="K14" s="13">
        <f t="shared" si="0"/>
        <v>5131055.8635239974</v>
      </c>
    </row>
    <row r="15" spans="2:11" ht="93.75" x14ac:dyDescent="0.25">
      <c r="B15" s="14">
        <v>45338</v>
      </c>
      <c r="C15" s="6">
        <v>33</v>
      </c>
      <c r="D15" s="15" t="s">
        <v>34</v>
      </c>
      <c r="E15" s="8" t="s">
        <v>35</v>
      </c>
      <c r="F15" s="18">
        <v>1496</v>
      </c>
      <c r="G15" s="19">
        <v>21755.1</v>
      </c>
      <c r="H15" s="20">
        <v>7.81149</v>
      </c>
      <c r="I15" s="16">
        <f t="shared" si="1"/>
        <v>169939.75</v>
      </c>
      <c r="J15" s="17">
        <v>0</v>
      </c>
      <c r="K15" s="13">
        <f t="shared" si="0"/>
        <v>5300995.6135239974</v>
      </c>
    </row>
    <row r="16" spans="2:11" ht="75" x14ac:dyDescent="0.25">
      <c r="B16" s="14">
        <v>45338</v>
      </c>
      <c r="C16" s="6">
        <v>34</v>
      </c>
      <c r="D16" s="15" t="s">
        <v>36</v>
      </c>
      <c r="E16" s="8" t="s">
        <v>37</v>
      </c>
      <c r="F16" s="18">
        <v>628</v>
      </c>
      <c r="G16" s="19">
        <v>8890.8700000000008</v>
      </c>
      <c r="H16" s="20">
        <v>7.81149</v>
      </c>
      <c r="I16" s="16">
        <f t="shared" si="1"/>
        <v>69450.94</v>
      </c>
      <c r="J16" s="17">
        <v>0</v>
      </c>
      <c r="K16" s="13">
        <f t="shared" si="0"/>
        <v>5370446.5535239978</v>
      </c>
    </row>
    <row r="17" spans="2:12" ht="75" x14ac:dyDescent="0.25">
      <c r="B17" s="14">
        <v>45338</v>
      </c>
      <c r="C17" s="6">
        <v>36</v>
      </c>
      <c r="D17" s="15" t="s">
        <v>38</v>
      </c>
      <c r="E17" s="8" t="s">
        <v>39</v>
      </c>
      <c r="F17" s="21">
        <v>891</v>
      </c>
      <c r="G17" s="19">
        <v>13365</v>
      </c>
      <c r="H17" s="8">
        <v>7.81149</v>
      </c>
      <c r="I17" s="16">
        <f t="shared" si="1"/>
        <v>104400.56</v>
      </c>
      <c r="J17" s="17">
        <v>0</v>
      </c>
      <c r="K17" s="13">
        <f t="shared" si="0"/>
        <v>5474847.1135239974</v>
      </c>
    </row>
    <row r="18" spans="2:12" ht="75" x14ac:dyDescent="0.25">
      <c r="B18" s="14">
        <v>45338</v>
      </c>
      <c r="C18" s="6">
        <v>37</v>
      </c>
      <c r="D18" s="15" t="s">
        <v>40</v>
      </c>
      <c r="E18" s="8" t="s">
        <v>41</v>
      </c>
      <c r="F18" s="21">
        <v>1056</v>
      </c>
      <c r="G18" s="19">
        <v>15840</v>
      </c>
      <c r="H18" s="8">
        <v>7.81149</v>
      </c>
      <c r="I18" s="16">
        <f t="shared" si="1"/>
        <v>123734</v>
      </c>
      <c r="J18" s="17">
        <v>0</v>
      </c>
      <c r="K18" s="13">
        <f>K17+I18-J18</f>
        <v>5598581.1135239974</v>
      </c>
    </row>
    <row r="19" spans="2:12" ht="18.75" x14ac:dyDescent="0.25">
      <c r="B19" s="14"/>
      <c r="C19" s="6"/>
      <c r="D19" s="15" t="s">
        <v>42</v>
      </c>
      <c r="E19" s="8"/>
      <c r="F19" s="18"/>
      <c r="G19" s="19"/>
      <c r="H19" s="20"/>
      <c r="I19" s="16">
        <f>SUM(I3:I18)</f>
        <v>1912450.79</v>
      </c>
      <c r="J19" s="16">
        <f>SUM(J3:J18)</f>
        <v>0</v>
      </c>
      <c r="K19" s="13">
        <f>K18</f>
        <v>5598581.1135239974</v>
      </c>
    </row>
    <row r="20" spans="2:12" ht="18.75" x14ac:dyDescent="0.25">
      <c r="B20" s="14"/>
      <c r="C20" s="6"/>
      <c r="D20" s="15" t="s">
        <v>43</v>
      </c>
      <c r="E20" s="8"/>
      <c r="F20" s="18"/>
      <c r="G20" s="19"/>
      <c r="H20" s="20"/>
      <c r="I20" s="16">
        <f>I19</f>
        <v>1912450.79</v>
      </c>
      <c r="J20" s="17">
        <f>J19</f>
        <v>0</v>
      </c>
      <c r="K20" s="13">
        <f>K19</f>
        <v>5598581.1135239974</v>
      </c>
    </row>
    <row r="21" spans="2:12" ht="75" x14ac:dyDescent="0.25">
      <c r="B21" s="14">
        <v>45338</v>
      </c>
      <c r="C21" s="6">
        <v>38</v>
      </c>
      <c r="D21" s="15" t="s">
        <v>44</v>
      </c>
      <c r="E21" s="8" t="s">
        <v>45</v>
      </c>
      <c r="F21" s="21">
        <v>785</v>
      </c>
      <c r="G21" s="19">
        <v>11678.08</v>
      </c>
      <c r="H21" s="8">
        <v>7.8117200000000002</v>
      </c>
      <c r="I21" s="16">
        <f>ROUND(G21*H21,2)</f>
        <v>91225.89</v>
      </c>
      <c r="J21" s="17">
        <v>0</v>
      </c>
      <c r="K21" s="13">
        <f>K20+I21-J21</f>
        <v>5689807.003523997</v>
      </c>
    </row>
    <row r="22" spans="2:12" ht="75" x14ac:dyDescent="0.25">
      <c r="B22" s="14">
        <v>45338</v>
      </c>
      <c r="C22" s="6">
        <v>39</v>
      </c>
      <c r="D22" s="15" t="s">
        <v>46</v>
      </c>
      <c r="E22" s="8" t="s">
        <v>47</v>
      </c>
      <c r="F22" s="18">
        <v>1586</v>
      </c>
      <c r="G22" s="19">
        <v>23790</v>
      </c>
      <c r="H22" s="8">
        <v>7.8117200000000002</v>
      </c>
      <c r="I22" s="16">
        <f t="shared" ref="I22:I27" si="2">ROUND(G22*H22,2)</f>
        <v>185840.82</v>
      </c>
      <c r="J22" s="17">
        <v>0</v>
      </c>
      <c r="K22" s="13">
        <f>K21+I22-J22</f>
        <v>5875647.8235239973</v>
      </c>
    </row>
    <row r="23" spans="2:12" ht="75" x14ac:dyDescent="0.25">
      <c r="B23" s="14">
        <v>45338</v>
      </c>
      <c r="C23" s="6">
        <v>40</v>
      </c>
      <c r="D23" s="15" t="s">
        <v>48</v>
      </c>
      <c r="E23" s="8" t="s">
        <v>49</v>
      </c>
      <c r="F23" s="18">
        <v>871</v>
      </c>
      <c r="G23" s="19">
        <v>13065</v>
      </c>
      <c r="H23" s="8">
        <v>7.8117200000000002</v>
      </c>
      <c r="I23" s="16">
        <f t="shared" si="2"/>
        <v>102060.12</v>
      </c>
      <c r="J23" s="17">
        <v>0</v>
      </c>
      <c r="K23" s="13">
        <f t="shared" si="0"/>
        <v>5977707.9435239974</v>
      </c>
    </row>
    <row r="24" spans="2:12" ht="75" x14ac:dyDescent="0.25">
      <c r="B24" s="14">
        <v>45338</v>
      </c>
      <c r="C24" s="6">
        <v>41</v>
      </c>
      <c r="D24" s="15" t="s">
        <v>50</v>
      </c>
      <c r="E24" s="8" t="s">
        <v>51</v>
      </c>
      <c r="F24" s="21">
        <v>382</v>
      </c>
      <c r="G24" s="19">
        <v>5710</v>
      </c>
      <c r="H24" s="8">
        <v>7.8116599999999998</v>
      </c>
      <c r="I24" s="16">
        <f t="shared" si="2"/>
        <v>44604.58</v>
      </c>
      <c r="J24" s="17">
        <v>0</v>
      </c>
      <c r="K24" s="13">
        <f t="shared" si="0"/>
        <v>6022312.5235239975</v>
      </c>
    </row>
    <row r="25" spans="2:12" ht="93.75" x14ac:dyDescent="0.25">
      <c r="B25" s="14">
        <v>45342</v>
      </c>
      <c r="C25" s="6">
        <v>30</v>
      </c>
      <c r="D25" s="15" t="s">
        <v>52</v>
      </c>
      <c r="E25" s="8" t="s">
        <v>53</v>
      </c>
      <c r="F25" s="21">
        <v>1710</v>
      </c>
      <c r="G25" s="19">
        <v>25625</v>
      </c>
      <c r="H25" s="8">
        <v>7.8116599999999998</v>
      </c>
      <c r="I25" s="16">
        <f t="shared" si="2"/>
        <v>200173.79</v>
      </c>
      <c r="J25" s="17">
        <v>0</v>
      </c>
      <c r="K25" s="13">
        <f t="shared" si="0"/>
        <v>6222486.3135239976</v>
      </c>
      <c r="L25" s="22">
        <f>SUBTOTAL(9,I6:I25)</f>
        <v>6195633.5700000003</v>
      </c>
    </row>
    <row r="26" spans="2:12" ht="93.75" x14ac:dyDescent="0.25">
      <c r="B26" s="14">
        <v>45342</v>
      </c>
      <c r="C26" s="6">
        <v>35</v>
      </c>
      <c r="D26" s="15" t="s">
        <v>54</v>
      </c>
      <c r="E26" s="8" t="s">
        <v>55</v>
      </c>
      <c r="F26" s="21">
        <v>1045</v>
      </c>
      <c r="G26" s="19">
        <v>15675</v>
      </c>
      <c r="H26" s="8">
        <v>7.81149</v>
      </c>
      <c r="I26" s="16">
        <f t="shared" si="2"/>
        <v>122445.11</v>
      </c>
      <c r="J26" s="17">
        <v>0</v>
      </c>
      <c r="K26" s="13">
        <f>K25+I26-J26</f>
        <v>6344931.4235239979</v>
      </c>
      <c r="L26" s="22"/>
    </row>
    <row r="27" spans="2:12" ht="75" x14ac:dyDescent="0.25">
      <c r="B27" s="14">
        <v>45342</v>
      </c>
      <c r="C27" s="6">
        <v>42</v>
      </c>
      <c r="D27" s="15" t="s">
        <v>56</v>
      </c>
      <c r="E27" s="8" t="s">
        <v>57</v>
      </c>
      <c r="F27" s="21">
        <v>2375</v>
      </c>
      <c r="G27" s="19">
        <v>34424.769999999997</v>
      </c>
      <c r="H27" s="8">
        <v>7.8116599999999998</v>
      </c>
      <c r="I27" s="16">
        <f t="shared" si="2"/>
        <v>268914.59999999998</v>
      </c>
      <c r="J27" s="17">
        <v>0</v>
      </c>
      <c r="K27" s="13">
        <f t="shared" si="0"/>
        <v>6613846.0235239975</v>
      </c>
      <c r="L27" s="22"/>
    </row>
    <row r="28" spans="2:12" ht="168.75" x14ac:dyDescent="0.25">
      <c r="B28" s="14">
        <v>45344</v>
      </c>
      <c r="C28" s="6">
        <v>264</v>
      </c>
      <c r="D28" s="15" t="s">
        <v>58</v>
      </c>
      <c r="E28" s="8" t="s">
        <v>59</v>
      </c>
      <c r="F28" s="21" t="s">
        <v>14</v>
      </c>
      <c r="G28" s="19" t="s">
        <v>14</v>
      </c>
      <c r="H28" s="8" t="s">
        <v>14</v>
      </c>
      <c r="I28" s="16">
        <v>0</v>
      </c>
      <c r="J28" s="17">
        <v>400000</v>
      </c>
      <c r="K28" s="13">
        <f>K27+I28-J28</f>
        <v>6213846.0235239975</v>
      </c>
      <c r="L28" s="22"/>
    </row>
    <row r="29" spans="2:12" ht="75" x14ac:dyDescent="0.25">
      <c r="B29" s="14">
        <v>45345</v>
      </c>
      <c r="C29" s="6">
        <v>43</v>
      </c>
      <c r="D29" s="15" t="s">
        <v>60</v>
      </c>
      <c r="E29" s="8" t="s">
        <v>61</v>
      </c>
      <c r="F29" s="21">
        <v>401</v>
      </c>
      <c r="G29" s="19">
        <v>5563.97</v>
      </c>
      <c r="H29" s="8">
        <v>7.8061999999999996</v>
      </c>
      <c r="I29" s="16">
        <f>ROUND(G29*H29,2)</f>
        <v>43433.46</v>
      </c>
      <c r="J29" s="17">
        <v>0</v>
      </c>
      <c r="K29" s="13">
        <f>K28+I29-J29</f>
        <v>6257279.4835239975</v>
      </c>
      <c r="L29" s="22"/>
    </row>
    <row r="30" spans="2:12" ht="33.75" customHeight="1" x14ac:dyDescent="0.25">
      <c r="B30" s="23"/>
      <c r="C30" s="23"/>
      <c r="D30" s="24" t="s">
        <v>62</v>
      </c>
      <c r="E30" s="24"/>
      <c r="F30" s="25"/>
      <c r="G30" s="26"/>
      <c r="H30" s="24"/>
      <c r="I30" s="26">
        <f>SUM(I20:I29)</f>
        <v>2971149.16</v>
      </c>
      <c r="J30" s="26">
        <f>SUM(J20:J29)</f>
        <v>400000</v>
      </c>
      <c r="K30" s="26">
        <f>K3+I30-J30</f>
        <v>6257279.4835239984</v>
      </c>
      <c r="L30" s="27"/>
    </row>
    <row r="31" spans="2:12" x14ac:dyDescent="0.25">
      <c r="K31" s="27"/>
      <c r="L31" s="27"/>
    </row>
    <row r="32" spans="2:12" x14ac:dyDescent="0.25">
      <c r="K32" s="27"/>
    </row>
  </sheetData>
  <autoFilter ref="B2:K30" xr:uid="{72670D77-045A-4A9E-BAF0-D04A6B75B245}"/>
  <mergeCells count="1">
    <mergeCell ref="B1:K1"/>
  </mergeCells>
  <pageMargins left="0.70866141732283472" right="0.70866141732283472" top="1.89" bottom="0.87" header="0.31496062992125984" footer="0.31496062992125984"/>
  <pageSetup scale="45" fitToHeight="0" orientation="portrait" horizontalDpi="300" verticalDpi="300" r:id="rId1"/>
  <rowBreaks count="1" manualBreakCount="1">
    <brk id="1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FEBRERO</vt:lpstr>
      <vt:lpstr>FEBRERO!Área_de_impresión</vt:lpstr>
      <vt:lpstr>FEBRERO!Títulos_a_imprimir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Celeste Rocío López Perucho</dc:creator>
  <cp:lastModifiedBy>Celeste Rocío López Perucho</cp:lastModifiedBy>
  <dcterms:created xsi:type="dcterms:W3CDTF">2024-03-07T16:46:28Z</dcterms:created>
  <dcterms:modified xsi:type="dcterms:W3CDTF">2024-03-07T16:56:42Z</dcterms:modified>
</cp:coreProperties>
</file>