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45" yWindow="45" windowWidth="12120" windowHeight="9060" tabRatio="808"/>
  </bookViews>
  <sheets>
    <sheet name="MARZO" sheetId="178" r:id="rId1"/>
  </sheets>
  <definedNames>
    <definedName name="_xlnm.Print_Area" localSheetId="0">MARZO!$A$1:$I$43</definedName>
    <definedName name="_xlnm.Print_Titles" localSheetId="0">MARZO!$A:$F,MARZO!$1:$38</definedName>
  </definedNames>
  <calcPr calcId="145621"/>
</workbook>
</file>

<file path=xl/calcChain.xml><?xml version="1.0" encoding="utf-8"?>
<calcChain xmlns="http://schemas.openxmlformats.org/spreadsheetml/2006/main">
  <c r="C36" i="178" l="1"/>
  <c r="E36" i="178" s="1"/>
  <c r="I36" i="178" s="1"/>
  <c r="C35" i="178"/>
  <c r="E35" i="178" s="1"/>
  <c r="I35" i="178" s="1"/>
  <c r="C34" i="178"/>
  <c r="E34" i="178" s="1"/>
  <c r="I34" i="178" s="1"/>
  <c r="C33" i="178"/>
  <c r="E33" i="178" s="1"/>
  <c r="I33" i="178" s="1"/>
  <c r="C32" i="178"/>
  <c r="E32" i="178" s="1"/>
  <c r="I32" i="178" s="1"/>
  <c r="E31" i="178"/>
  <c r="I31" i="178" s="1"/>
  <c r="C31" i="178"/>
  <c r="E30" i="178"/>
  <c r="I30" i="178" s="1"/>
  <c r="C30" i="178"/>
  <c r="C29" i="178"/>
  <c r="E29" i="178" s="1"/>
  <c r="I29" i="178" s="1"/>
  <c r="C28" i="178"/>
  <c r="E28" i="178" s="1"/>
  <c r="I28" i="178" s="1"/>
  <c r="C27" i="178"/>
  <c r="E27" i="178" s="1"/>
  <c r="I27" i="178" s="1"/>
  <c r="C26" i="178"/>
  <c r="E26" i="178" s="1"/>
  <c r="I26" i="178" s="1"/>
  <c r="C25" i="178"/>
  <c r="E25" i="178" s="1"/>
  <c r="I25" i="178" s="1"/>
  <c r="C24" i="178"/>
  <c r="E24" i="178" s="1"/>
  <c r="I24" i="178" s="1"/>
  <c r="E23" i="178"/>
  <c r="I23" i="178" s="1"/>
  <c r="C23" i="178"/>
  <c r="E22" i="178"/>
  <c r="I22" i="178" s="1"/>
  <c r="C21" i="178"/>
  <c r="E21" i="178" s="1"/>
  <c r="I21" i="178" s="1"/>
  <c r="E20" i="178"/>
  <c r="I20" i="178" s="1"/>
  <c r="C20" i="178"/>
  <c r="E19" i="178"/>
  <c r="I19" i="178" s="1"/>
  <c r="C19" i="178"/>
  <c r="C18" i="178"/>
  <c r="E18" i="178" s="1"/>
  <c r="I18" i="178" s="1"/>
  <c r="E17" i="178"/>
  <c r="I17" i="178" s="1"/>
  <c r="E16" i="178"/>
  <c r="I16" i="178" s="1"/>
  <c r="C16" i="178"/>
  <c r="C15" i="178"/>
  <c r="E15" i="178" s="1"/>
  <c r="I15" i="178" s="1"/>
  <c r="I14" i="178"/>
  <c r="E14" i="178"/>
  <c r="C14" i="178"/>
  <c r="C13" i="178"/>
  <c r="E13" i="178" s="1"/>
  <c r="I13" i="178" s="1"/>
  <c r="C12" i="178"/>
  <c r="E12" i="178" s="1"/>
  <c r="I12" i="178" s="1"/>
  <c r="C11" i="178"/>
  <c r="E11" i="178" s="1"/>
  <c r="I11" i="178" s="1"/>
  <c r="E10" i="178"/>
  <c r="I10" i="178" s="1"/>
  <c r="C9" i="178"/>
  <c r="E9" i="178" s="1"/>
  <c r="I9" i="178" s="1"/>
  <c r="C8" i="178"/>
  <c r="E8" i="178" s="1"/>
  <c r="I8" i="178" s="1"/>
</calcChain>
</file>

<file path=xl/sharedStrings.xml><?xml version="1.0" encoding="utf-8"?>
<sst xmlns="http://schemas.openxmlformats.org/spreadsheetml/2006/main" count="40" uniqueCount="40">
  <si>
    <t>RENGLON 031</t>
  </si>
  <si>
    <t>CONSERJE</t>
  </si>
  <si>
    <t>PEON</t>
  </si>
  <si>
    <t>PEON VIGILANTE III</t>
  </si>
  <si>
    <t>ALBAÑIL I</t>
  </si>
  <si>
    <t>BODEGUERO IV</t>
  </si>
  <si>
    <t>AUXILIAR DE BODEGA</t>
  </si>
  <si>
    <t>PEON VIVANDERA</t>
  </si>
  <si>
    <t>CAPORAL</t>
  </si>
  <si>
    <t>ALBAÑIL II</t>
  </si>
  <si>
    <t>PEON VIGILANTE II</t>
  </si>
  <si>
    <t>PEON VIGILANTE IV</t>
  </si>
  <si>
    <t>AUXILIAR DE ALBAÑILERIA</t>
  </si>
  <si>
    <t>OPERADOR DE OBSERVACION GEOHIDROMETEOROLOGICA</t>
  </si>
  <si>
    <t>CANTIDAD</t>
  </si>
  <si>
    <t>PUESTOS OFICIALES</t>
  </si>
  <si>
    <t>SALARIO DIARIO</t>
  </si>
  <si>
    <t>PILOTO II VEHICULOS PESADOS</t>
  </si>
  <si>
    <t>TRAB. DE MATER. Y SUELOS</t>
  </si>
  <si>
    <t>PEON VIGILANTE I</t>
  </si>
  <si>
    <t>OPERADOR DE EQUIPO DE ESTADISTICA</t>
  </si>
  <si>
    <t>BONO               66-2000</t>
  </si>
  <si>
    <t>SALARIO MENSUAL</t>
  </si>
  <si>
    <t>TOTAL MENSUAL NOMINAL</t>
  </si>
  <si>
    <t>PINTOR II</t>
  </si>
  <si>
    <t>BODEGUERO I</t>
  </si>
  <si>
    <t xml:space="preserve"> BONO MONERARIO AC. MIN.     88-2017</t>
  </si>
  <si>
    <t>MAESTRO DE OBRAS</t>
  </si>
  <si>
    <t>ALBAÑIL V</t>
  </si>
  <si>
    <t>BODEGUERO II</t>
  </si>
  <si>
    <t>ENCUADERNADOR</t>
  </si>
  <si>
    <t>PEON VIGILANTE V</t>
  </si>
  <si>
    <t>TRABAJADOR VIVANDERA</t>
  </si>
  <si>
    <t xml:space="preserve"> BONO AJUSTE SALARIAL AC. MIN.     387-2020</t>
  </si>
  <si>
    <t>HERRERO IV</t>
  </si>
  <si>
    <t>OPERADOR DE MAQUINARIA</t>
  </si>
  <si>
    <t>PILOTO I VEHICULOS LIVIANOS</t>
  </si>
  <si>
    <t>AUXILIAR DE CAPORAL</t>
  </si>
  <si>
    <t>TOTAL DE PUESTOS OFICIALES 147</t>
  </si>
  <si>
    <t>PUESTOS Y SALARIOS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</si>
</sst>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Q&quot;* #,##0.00_);_(&quot;Q&quot;* \(#,##0.00\);_(&quot;Q&quot;* &quot;-&quot;??_);_(@_)"/>
  </numFmts>
  <fonts count="16" x14ac:knownFonts="1">
    <font>
      <sz val="9"/>
      <name val="Geneva"/>
    </font>
    <font>
      <b/>
      <u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9"/>
      <color indexed="17"/>
      <name val="Geneva"/>
      <family val="2"/>
    </font>
    <font>
      <b/>
      <sz val="9"/>
      <name val="Geneva"/>
      <family val="2"/>
    </font>
    <font>
      <b/>
      <sz val="8"/>
      <name val="Times New Roman"/>
      <family val="1"/>
    </font>
    <font>
      <b/>
      <sz val="11"/>
      <name val="Calibri"/>
      <family val="2"/>
    </font>
    <font>
      <b/>
      <sz val="9"/>
      <color indexed="10"/>
      <name val="Times New Roman"/>
      <family val="1"/>
    </font>
    <font>
      <b/>
      <sz val="9"/>
      <color indexed="17"/>
      <name val="Geneva"/>
      <family val="2"/>
    </font>
    <font>
      <sz val="9"/>
      <color rgb="FFFF0000"/>
      <name val="Geneva"/>
      <family val="2"/>
    </font>
    <font>
      <sz val="9"/>
      <name val="Geneva"/>
      <family val="2"/>
    </font>
    <font>
      <sz val="9"/>
      <color theme="1"/>
      <name val="Geneva"/>
      <family val="2"/>
    </font>
    <font>
      <b/>
      <sz val="16"/>
      <name val="Times New Roman"/>
      <family val="1"/>
    </font>
    <font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38">
    <xf numFmtId="0" fontId="0" fillId="0" borderId="0" xfId="0"/>
    <xf numFmtId="0" fontId="0" fillId="2" borderId="0" xfId="0" applyFill="1"/>
    <xf numFmtId="0" fontId="0" fillId="2" borderId="0" xfId="0" applyFont="1" applyFill="1"/>
    <xf numFmtId="0" fontId="2" fillId="2" borderId="0" xfId="0" applyFont="1" applyFill="1"/>
    <xf numFmtId="4" fontId="7" fillId="2" borderId="0" xfId="0" applyNumberFormat="1" applyFont="1" applyFill="1" applyAlignment="1">
      <alignment horizontal="center" wrapText="1"/>
    </xf>
    <xf numFmtId="0" fontId="3" fillId="2" borderId="0" xfId="0" applyFont="1" applyFill="1"/>
    <xf numFmtId="0" fontId="5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10" fillId="2" borderId="0" xfId="0" applyFont="1" applyFill="1"/>
    <xf numFmtId="164" fontId="2" fillId="2" borderId="0" xfId="0" applyNumberFormat="1" applyFont="1" applyFill="1"/>
    <xf numFmtId="0" fontId="8" fillId="2" borderId="0" xfId="0" applyFont="1" applyFill="1"/>
    <xf numFmtId="164" fontId="3" fillId="2" borderId="0" xfId="0" applyNumberFormat="1" applyFont="1" applyFill="1"/>
    <xf numFmtId="0" fontId="11" fillId="2" borderId="0" xfId="0" applyFont="1" applyFill="1"/>
    <xf numFmtId="0" fontId="12" fillId="2" borderId="0" xfId="1" applyFont="1" applyFill="1" applyAlignment="1">
      <alignment horizontal="center"/>
    </xf>
    <xf numFmtId="0" fontId="12" fillId="2" borderId="0" xfId="1" applyFont="1" applyFill="1" applyBorder="1"/>
    <xf numFmtId="164" fontId="12" fillId="2" borderId="0" xfId="1" applyNumberFormat="1" applyFont="1" applyFill="1" applyBorder="1"/>
    <xf numFmtId="164" fontId="12" fillId="2" borderId="0" xfId="1" applyNumberFormat="1" applyFont="1" applyFill="1" applyBorder="1" applyAlignment="1">
      <alignment horizontal="center"/>
    </xf>
    <xf numFmtId="0" fontId="13" fillId="2" borderId="0" xfId="1" applyFont="1" applyFill="1" applyAlignment="1">
      <alignment horizontal="center"/>
    </xf>
    <xf numFmtId="164" fontId="0" fillId="2" borderId="0" xfId="1" applyNumberFormat="1" applyFont="1" applyFill="1" applyBorder="1"/>
    <xf numFmtId="164" fontId="0" fillId="2" borderId="0" xfId="0" applyNumberFormat="1" applyFont="1" applyFill="1"/>
    <xf numFmtId="0" fontId="7" fillId="2" borderId="1" xfId="0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0" fillId="2" borderId="0" xfId="1" applyFont="1" applyFill="1" applyBorder="1"/>
    <xf numFmtId="0" fontId="7" fillId="2" borderId="0" xfId="0" applyFont="1" applyFill="1" applyAlignment="1">
      <alignment horizontal="center"/>
    </xf>
    <xf numFmtId="4" fontId="7" fillId="2" borderId="0" xfId="0" applyNumberFormat="1" applyFont="1" applyFill="1" applyAlignment="1">
      <alignment horizontal="left" wrapText="1"/>
    </xf>
    <xf numFmtId="37" fontId="0" fillId="2" borderId="0" xfId="1" applyNumberFormat="1" applyFont="1" applyFill="1" applyBorder="1"/>
    <xf numFmtId="164" fontId="11" fillId="2" borderId="0" xfId="0" applyNumberFormat="1" applyFont="1" applyFill="1"/>
    <xf numFmtId="0" fontId="14" fillId="2" borderId="0" xfId="0" applyFont="1" applyFill="1"/>
    <xf numFmtId="0" fontId="9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5" fillId="2" borderId="0" xfId="0" applyFont="1" applyFill="1"/>
    <xf numFmtId="0" fontId="12" fillId="2" borderId="0" xfId="0" applyFont="1" applyFill="1"/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K74"/>
  <sheetViews>
    <sheetView tabSelected="1" zoomScale="140" zoomScaleNormal="140" workbookViewId="0">
      <pane ySplit="1860" topLeftCell="A3" activePane="bottomLeft"/>
      <selection activeCell="C6" sqref="C1:D1048576"/>
      <selection pane="bottomLeft" activeCell="J24" sqref="J24"/>
    </sheetView>
  </sheetViews>
  <sheetFormatPr baseColWidth="10" defaultColWidth="11.375" defaultRowHeight="12" x14ac:dyDescent="0.2"/>
  <cols>
    <col min="1" max="1" width="7.75" style="1" customWidth="1"/>
    <col min="2" max="2" width="43.375" style="1" customWidth="1"/>
    <col min="3" max="3" width="9.75" style="1" hidden="1" customWidth="1"/>
    <col min="4" max="4" width="10.625" style="1" hidden="1" customWidth="1"/>
    <col min="5" max="5" width="10.875" style="1" customWidth="1"/>
    <col min="6" max="6" width="8.75" style="1" customWidth="1"/>
    <col min="7" max="7" width="10.375" style="1" customWidth="1"/>
    <col min="8" max="8" width="9.625" style="1" customWidth="1"/>
    <col min="9" max="9" width="10.75" style="1" customWidth="1"/>
    <col min="10" max="16384" width="11.375" style="1"/>
  </cols>
  <sheetData>
    <row r="1" spans="1:1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11" x14ac:dyDescent="0.2">
      <c r="A2" s="36"/>
      <c r="B2" s="36"/>
      <c r="C2" s="36"/>
      <c r="D2" s="36"/>
      <c r="E2" s="36"/>
      <c r="F2" s="36"/>
      <c r="G2" s="36"/>
      <c r="H2" s="36"/>
      <c r="I2" s="36"/>
    </row>
    <row r="3" spans="1:11" ht="17.25" customHeight="1" thickBot="1" x14ac:dyDescent="0.25">
      <c r="A3" s="36" t="s">
        <v>39</v>
      </c>
      <c r="B3" s="36"/>
      <c r="C3" s="36"/>
      <c r="D3" s="36"/>
      <c r="E3" s="36"/>
      <c r="F3" s="36"/>
      <c r="G3" s="36"/>
      <c r="H3" s="36"/>
      <c r="I3" s="36"/>
    </row>
    <row r="4" spans="1:11" s="2" customFormat="1" ht="1.5" hidden="1" customHeight="1" thickBot="1" x14ac:dyDescent="0.25">
      <c r="A4" s="37"/>
      <c r="B4" s="37"/>
      <c r="C4" s="37"/>
      <c r="D4" s="37"/>
      <c r="E4" s="37"/>
      <c r="F4" s="37"/>
      <c r="G4" s="35"/>
      <c r="H4" s="35"/>
    </row>
    <row r="5" spans="1:11" s="2" customFormat="1" ht="0.75" hidden="1" customHeight="1" x14ac:dyDescent="0.2">
      <c r="A5" s="37"/>
      <c r="B5" s="37"/>
      <c r="C5" s="37"/>
      <c r="D5" s="37"/>
      <c r="E5" s="37"/>
      <c r="F5" s="37"/>
      <c r="G5" s="35"/>
      <c r="H5" s="35"/>
    </row>
    <row r="6" spans="1:11" s="2" customFormat="1" ht="54" customHeight="1" thickBot="1" x14ac:dyDescent="0.25">
      <c r="A6" s="22" t="s">
        <v>14</v>
      </c>
      <c r="B6" s="23" t="s">
        <v>15</v>
      </c>
      <c r="C6" s="24" t="s">
        <v>16</v>
      </c>
      <c r="D6" s="24"/>
      <c r="E6" s="24" t="s">
        <v>22</v>
      </c>
      <c r="F6" s="24" t="s">
        <v>21</v>
      </c>
      <c r="G6" s="24" t="s">
        <v>26</v>
      </c>
      <c r="H6" s="24" t="s">
        <v>33</v>
      </c>
      <c r="I6" s="24" t="s">
        <v>23</v>
      </c>
    </row>
    <row r="7" spans="1:11" s="2" customFormat="1" ht="0.75" customHeight="1" x14ac:dyDescent="0.2">
      <c r="A7" s="26"/>
      <c r="B7" s="27"/>
      <c r="C7" s="27"/>
      <c r="D7" s="27"/>
      <c r="E7" s="27"/>
      <c r="F7" s="4"/>
      <c r="G7" s="4"/>
      <c r="H7" s="4"/>
    </row>
    <row r="8" spans="1:11" s="14" customFormat="1" x14ac:dyDescent="0.2">
      <c r="A8" s="19">
        <v>1</v>
      </c>
      <c r="B8" s="16" t="s">
        <v>4</v>
      </c>
      <c r="C8" s="20">
        <f>69.14+3.4</f>
        <v>72.540000000000006</v>
      </c>
      <c r="D8" s="28">
        <v>31</v>
      </c>
      <c r="E8" s="20">
        <f>SUM(C8*D8)</f>
        <v>2248.7400000000002</v>
      </c>
      <c r="F8" s="21">
        <v>250</v>
      </c>
      <c r="G8" s="21">
        <v>604.54</v>
      </c>
      <c r="H8" s="21">
        <v>190.06</v>
      </c>
      <c r="I8" s="21">
        <f>SUM(E8+F8+G8+H8)</f>
        <v>3293.34</v>
      </c>
      <c r="J8" s="29"/>
      <c r="K8" s="29"/>
    </row>
    <row r="9" spans="1:11" s="14" customFormat="1" x14ac:dyDescent="0.2">
      <c r="A9" s="19">
        <v>1</v>
      </c>
      <c r="B9" s="16" t="s">
        <v>9</v>
      </c>
      <c r="C9" s="17">
        <f>70.19+3.4</f>
        <v>73.59</v>
      </c>
      <c r="D9" s="28">
        <v>31</v>
      </c>
      <c r="E9" s="20">
        <f t="shared" ref="E9:E36" si="0">SUM(C9*D9)</f>
        <v>2281.29</v>
      </c>
      <c r="F9" s="21">
        <v>250</v>
      </c>
      <c r="G9" s="21">
        <v>604.54</v>
      </c>
      <c r="H9" s="21">
        <v>190.06</v>
      </c>
      <c r="I9" s="21">
        <f t="shared" ref="I9:I35" si="1">SUM(E9+F9+G9+H9)</f>
        <v>3325.89</v>
      </c>
      <c r="K9" s="29"/>
    </row>
    <row r="10" spans="1:11" s="14" customFormat="1" x14ac:dyDescent="0.2">
      <c r="A10" s="19">
        <v>2</v>
      </c>
      <c r="B10" s="25" t="s">
        <v>28</v>
      </c>
      <c r="C10" s="17">
        <v>77.59</v>
      </c>
      <c r="D10" s="28">
        <v>31</v>
      </c>
      <c r="E10" s="20">
        <f>SUM(C10*D10)</f>
        <v>2405.29</v>
      </c>
      <c r="F10" s="21">
        <v>250</v>
      </c>
      <c r="G10" s="21">
        <v>604.54</v>
      </c>
      <c r="H10" s="21">
        <v>190.06</v>
      </c>
      <c r="I10" s="21">
        <f t="shared" si="1"/>
        <v>3449.89</v>
      </c>
      <c r="K10" s="29"/>
    </row>
    <row r="11" spans="1:11" s="14" customFormat="1" x14ac:dyDescent="0.2">
      <c r="A11" s="15">
        <v>1</v>
      </c>
      <c r="B11" s="16" t="s">
        <v>12</v>
      </c>
      <c r="C11" s="17">
        <f>68+3.4</f>
        <v>71.400000000000006</v>
      </c>
      <c r="D11" s="28">
        <v>31</v>
      </c>
      <c r="E11" s="20">
        <f t="shared" si="0"/>
        <v>2213.4</v>
      </c>
      <c r="F11" s="21">
        <v>250</v>
      </c>
      <c r="G11" s="21">
        <v>604.54</v>
      </c>
      <c r="H11" s="21">
        <v>190.06</v>
      </c>
      <c r="I11" s="21">
        <f>SUM(E11+F11+G11+H11)</f>
        <v>3258</v>
      </c>
      <c r="K11" s="29"/>
    </row>
    <row r="12" spans="1:11" s="14" customFormat="1" x14ac:dyDescent="0.2">
      <c r="A12" s="15">
        <v>1</v>
      </c>
      <c r="B12" s="16" t="s">
        <v>6</v>
      </c>
      <c r="C12" s="17">
        <f>68+3.4</f>
        <v>71.400000000000006</v>
      </c>
      <c r="D12" s="28">
        <v>31</v>
      </c>
      <c r="E12" s="20">
        <f t="shared" si="0"/>
        <v>2213.4</v>
      </c>
      <c r="F12" s="21">
        <v>250</v>
      </c>
      <c r="G12" s="21">
        <v>604.54</v>
      </c>
      <c r="H12" s="21">
        <v>190.06</v>
      </c>
      <c r="I12" s="21">
        <f t="shared" si="1"/>
        <v>3258</v>
      </c>
      <c r="K12" s="29"/>
    </row>
    <row r="13" spans="1:11" s="14" customFormat="1" x14ac:dyDescent="0.2">
      <c r="A13" s="15">
        <v>1</v>
      </c>
      <c r="B13" s="25" t="s">
        <v>25</v>
      </c>
      <c r="C13" s="17">
        <f>70.19+3.4</f>
        <v>73.59</v>
      </c>
      <c r="D13" s="28">
        <v>31</v>
      </c>
      <c r="E13" s="20">
        <f t="shared" si="0"/>
        <v>2281.29</v>
      </c>
      <c r="F13" s="21">
        <v>250</v>
      </c>
      <c r="G13" s="21">
        <v>604.54</v>
      </c>
      <c r="H13" s="21">
        <v>190.06</v>
      </c>
      <c r="I13" s="21">
        <f t="shared" si="1"/>
        <v>3325.89</v>
      </c>
      <c r="K13" s="29"/>
    </row>
    <row r="14" spans="1:11" s="14" customFormat="1" x14ac:dyDescent="0.2">
      <c r="A14" s="15">
        <v>2</v>
      </c>
      <c r="B14" s="25" t="s">
        <v>29</v>
      </c>
      <c r="C14" s="17">
        <f>71.23+3.4</f>
        <v>74.63000000000001</v>
      </c>
      <c r="D14" s="28">
        <v>31</v>
      </c>
      <c r="E14" s="20">
        <f t="shared" si="0"/>
        <v>2313.5300000000002</v>
      </c>
      <c r="F14" s="21">
        <v>250</v>
      </c>
      <c r="G14" s="21">
        <v>604.54</v>
      </c>
      <c r="H14" s="21">
        <v>190.06</v>
      </c>
      <c r="I14" s="21">
        <f t="shared" si="1"/>
        <v>3358.13</v>
      </c>
      <c r="K14" s="29"/>
    </row>
    <row r="15" spans="1:11" s="14" customFormat="1" x14ac:dyDescent="0.2">
      <c r="A15" s="15">
        <v>9</v>
      </c>
      <c r="B15" s="16" t="s">
        <v>5</v>
      </c>
      <c r="C15" s="17">
        <f>73.19+3.4</f>
        <v>76.59</v>
      </c>
      <c r="D15" s="28">
        <v>31</v>
      </c>
      <c r="E15" s="20">
        <f t="shared" si="0"/>
        <v>2374.29</v>
      </c>
      <c r="F15" s="21">
        <v>250</v>
      </c>
      <c r="G15" s="21">
        <v>604.54</v>
      </c>
      <c r="H15" s="21">
        <v>190.06</v>
      </c>
      <c r="I15" s="21">
        <f t="shared" si="1"/>
        <v>3418.89</v>
      </c>
      <c r="K15" s="29"/>
    </row>
    <row r="16" spans="1:11" s="14" customFormat="1" x14ac:dyDescent="0.2">
      <c r="A16" s="15">
        <v>3</v>
      </c>
      <c r="B16" s="16" t="s">
        <v>8</v>
      </c>
      <c r="C16" s="17">
        <f>71.23+3.4</f>
        <v>74.63000000000001</v>
      </c>
      <c r="D16" s="28">
        <v>31</v>
      </c>
      <c r="E16" s="20">
        <f t="shared" si="0"/>
        <v>2313.5300000000002</v>
      </c>
      <c r="F16" s="21">
        <v>250</v>
      </c>
      <c r="G16" s="21">
        <v>604.54</v>
      </c>
      <c r="H16" s="21">
        <v>190.06</v>
      </c>
      <c r="I16" s="21">
        <f t="shared" si="1"/>
        <v>3358.13</v>
      </c>
      <c r="K16" s="29"/>
    </row>
    <row r="17" spans="1:11" s="14" customFormat="1" x14ac:dyDescent="0.2">
      <c r="A17" s="15">
        <v>2</v>
      </c>
      <c r="B17" s="16" t="s">
        <v>37</v>
      </c>
      <c r="C17" s="17">
        <v>72.540000000000006</v>
      </c>
      <c r="D17" s="28">
        <v>31</v>
      </c>
      <c r="E17" s="20">
        <f t="shared" si="0"/>
        <v>2248.7400000000002</v>
      </c>
      <c r="F17" s="21">
        <v>250</v>
      </c>
      <c r="G17" s="21">
        <v>604.54</v>
      </c>
      <c r="H17" s="21">
        <v>190.06</v>
      </c>
      <c r="I17" s="21">
        <f>SUM(E17+F17+G17+H17)</f>
        <v>3293.34</v>
      </c>
      <c r="K17" s="29"/>
    </row>
    <row r="18" spans="1:11" s="14" customFormat="1" x14ac:dyDescent="0.2">
      <c r="A18" s="15">
        <v>1</v>
      </c>
      <c r="B18" s="16" t="s">
        <v>1</v>
      </c>
      <c r="C18" s="17">
        <f>68+3.4</f>
        <v>71.400000000000006</v>
      </c>
      <c r="D18" s="28">
        <v>31</v>
      </c>
      <c r="E18" s="20">
        <f t="shared" si="0"/>
        <v>2213.4</v>
      </c>
      <c r="F18" s="21">
        <v>250</v>
      </c>
      <c r="G18" s="21">
        <v>604.54</v>
      </c>
      <c r="H18" s="21">
        <v>190.06</v>
      </c>
      <c r="I18" s="21">
        <f t="shared" si="1"/>
        <v>3258</v>
      </c>
      <c r="K18" s="29"/>
    </row>
    <row r="19" spans="1:11" s="14" customFormat="1" x14ac:dyDescent="0.2">
      <c r="A19" s="15">
        <v>1</v>
      </c>
      <c r="B19" s="25" t="s">
        <v>30</v>
      </c>
      <c r="C19" s="17">
        <f>69.14+3.4</f>
        <v>72.540000000000006</v>
      </c>
      <c r="D19" s="28">
        <v>31</v>
      </c>
      <c r="E19" s="20">
        <f t="shared" si="0"/>
        <v>2248.7400000000002</v>
      </c>
      <c r="F19" s="21">
        <v>250</v>
      </c>
      <c r="G19" s="21">
        <v>604.54</v>
      </c>
      <c r="H19" s="21">
        <v>190.06</v>
      </c>
      <c r="I19" s="21">
        <f t="shared" si="1"/>
        <v>3293.34</v>
      </c>
      <c r="K19" s="29"/>
    </row>
    <row r="20" spans="1:11" s="14" customFormat="1" x14ac:dyDescent="0.2">
      <c r="A20" s="15">
        <v>1</v>
      </c>
      <c r="B20" s="25" t="s">
        <v>34</v>
      </c>
      <c r="C20" s="17">
        <f>72.24+3.4</f>
        <v>75.64</v>
      </c>
      <c r="D20" s="28">
        <v>31</v>
      </c>
      <c r="E20" s="20">
        <f t="shared" si="0"/>
        <v>2344.84</v>
      </c>
      <c r="F20" s="21">
        <v>250</v>
      </c>
      <c r="G20" s="21">
        <v>604.54</v>
      </c>
      <c r="H20" s="21">
        <v>190.06</v>
      </c>
      <c r="I20" s="21">
        <f t="shared" si="1"/>
        <v>3389.44</v>
      </c>
      <c r="K20" s="29"/>
    </row>
    <row r="21" spans="1:11" s="14" customFormat="1" x14ac:dyDescent="0.2">
      <c r="A21" s="15">
        <v>1</v>
      </c>
      <c r="B21" s="25" t="s">
        <v>27</v>
      </c>
      <c r="C21" s="17">
        <f>74.85+3.4</f>
        <v>78.25</v>
      </c>
      <c r="D21" s="28">
        <v>31</v>
      </c>
      <c r="E21" s="20">
        <f t="shared" si="0"/>
        <v>2425.75</v>
      </c>
      <c r="F21" s="21">
        <v>250</v>
      </c>
      <c r="G21" s="21">
        <v>604.54</v>
      </c>
      <c r="H21" s="21">
        <v>190.06</v>
      </c>
      <c r="I21" s="21">
        <f t="shared" si="1"/>
        <v>3470.35</v>
      </c>
      <c r="K21" s="29"/>
    </row>
    <row r="22" spans="1:11" s="14" customFormat="1" x14ac:dyDescent="0.2">
      <c r="A22" s="15">
        <v>1</v>
      </c>
      <c r="B22" s="16" t="s">
        <v>20</v>
      </c>
      <c r="C22" s="17">
        <v>73.59</v>
      </c>
      <c r="D22" s="28">
        <v>31</v>
      </c>
      <c r="E22" s="20">
        <f t="shared" si="0"/>
        <v>2281.29</v>
      </c>
      <c r="F22" s="21">
        <v>250</v>
      </c>
      <c r="G22" s="21">
        <v>604.54</v>
      </c>
      <c r="H22" s="21">
        <v>190.06</v>
      </c>
      <c r="I22" s="21">
        <f t="shared" si="1"/>
        <v>3325.89</v>
      </c>
      <c r="K22" s="29"/>
    </row>
    <row r="23" spans="1:11" s="14" customFormat="1" x14ac:dyDescent="0.2">
      <c r="A23" s="15">
        <v>2</v>
      </c>
      <c r="B23" s="16" t="s">
        <v>35</v>
      </c>
      <c r="C23" s="17">
        <f>70.19+3.4</f>
        <v>73.59</v>
      </c>
      <c r="D23" s="28">
        <v>31</v>
      </c>
      <c r="E23" s="20">
        <f t="shared" si="0"/>
        <v>2281.29</v>
      </c>
      <c r="F23" s="21">
        <v>250</v>
      </c>
      <c r="G23" s="21">
        <v>604.54</v>
      </c>
      <c r="H23" s="21">
        <v>190.06</v>
      </c>
      <c r="I23" s="21">
        <f t="shared" si="1"/>
        <v>3325.89</v>
      </c>
      <c r="K23" s="29"/>
    </row>
    <row r="24" spans="1:11" s="14" customFormat="1" x14ac:dyDescent="0.2">
      <c r="A24" s="15">
        <v>1</v>
      </c>
      <c r="B24" s="25" t="s">
        <v>13</v>
      </c>
      <c r="C24" s="17">
        <f>69.14+3.4</f>
        <v>72.540000000000006</v>
      </c>
      <c r="D24" s="28">
        <v>31</v>
      </c>
      <c r="E24" s="20">
        <f t="shared" si="0"/>
        <v>2248.7400000000002</v>
      </c>
      <c r="F24" s="21">
        <v>250</v>
      </c>
      <c r="G24" s="21">
        <v>604.54</v>
      </c>
      <c r="H24" s="21">
        <v>190.06</v>
      </c>
      <c r="I24" s="21">
        <f t="shared" si="1"/>
        <v>3293.34</v>
      </c>
      <c r="K24" s="29"/>
    </row>
    <row r="25" spans="1:11" s="14" customFormat="1" x14ac:dyDescent="0.2">
      <c r="A25" s="15">
        <v>82</v>
      </c>
      <c r="B25" s="16" t="s">
        <v>2</v>
      </c>
      <c r="C25" s="17">
        <f>68+3.4</f>
        <v>71.400000000000006</v>
      </c>
      <c r="D25" s="28">
        <v>31</v>
      </c>
      <c r="E25" s="20">
        <f t="shared" si="0"/>
        <v>2213.4</v>
      </c>
      <c r="F25" s="21">
        <v>250</v>
      </c>
      <c r="G25" s="21">
        <v>604.54</v>
      </c>
      <c r="H25" s="21">
        <v>190.06</v>
      </c>
      <c r="I25" s="21">
        <f t="shared" si="1"/>
        <v>3258</v>
      </c>
      <c r="K25" s="29"/>
    </row>
    <row r="26" spans="1:11" s="14" customFormat="1" x14ac:dyDescent="0.2">
      <c r="A26" s="15">
        <v>2</v>
      </c>
      <c r="B26" s="16" t="s">
        <v>19</v>
      </c>
      <c r="C26" s="17">
        <f>68+3.4</f>
        <v>71.400000000000006</v>
      </c>
      <c r="D26" s="28">
        <v>31</v>
      </c>
      <c r="E26" s="20">
        <f t="shared" si="0"/>
        <v>2213.4</v>
      </c>
      <c r="F26" s="21">
        <v>250</v>
      </c>
      <c r="G26" s="21">
        <v>604.54</v>
      </c>
      <c r="H26" s="21">
        <v>190.06</v>
      </c>
      <c r="I26" s="21">
        <f t="shared" si="1"/>
        <v>3258</v>
      </c>
      <c r="K26" s="29"/>
    </row>
    <row r="27" spans="1:11" s="14" customFormat="1" x14ac:dyDescent="0.2">
      <c r="A27" s="15">
        <v>5</v>
      </c>
      <c r="B27" s="16" t="s">
        <v>10</v>
      </c>
      <c r="C27" s="17">
        <f>69.14+3.4</f>
        <v>72.540000000000006</v>
      </c>
      <c r="D27" s="28">
        <v>31</v>
      </c>
      <c r="E27" s="20">
        <f t="shared" si="0"/>
        <v>2248.7400000000002</v>
      </c>
      <c r="F27" s="21">
        <v>250</v>
      </c>
      <c r="G27" s="21">
        <v>604.54</v>
      </c>
      <c r="H27" s="21">
        <v>190.06</v>
      </c>
      <c r="I27" s="21">
        <f t="shared" si="1"/>
        <v>3293.34</v>
      </c>
      <c r="K27" s="29"/>
    </row>
    <row r="28" spans="1:11" s="14" customFormat="1" x14ac:dyDescent="0.2">
      <c r="A28" s="15">
        <v>3</v>
      </c>
      <c r="B28" s="16" t="s">
        <v>3</v>
      </c>
      <c r="C28" s="17">
        <f>70.19+3.4</f>
        <v>73.59</v>
      </c>
      <c r="D28" s="28">
        <v>31</v>
      </c>
      <c r="E28" s="20">
        <f t="shared" si="0"/>
        <v>2281.29</v>
      </c>
      <c r="F28" s="21">
        <v>250</v>
      </c>
      <c r="G28" s="21">
        <v>604.54</v>
      </c>
      <c r="H28" s="21">
        <v>190.06</v>
      </c>
      <c r="I28" s="21">
        <f t="shared" si="1"/>
        <v>3325.89</v>
      </c>
      <c r="K28" s="29"/>
    </row>
    <row r="29" spans="1:11" s="14" customFormat="1" x14ac:dyDescent="0.2">
      <c r="A29" s="15">
        <v>6</v>
      </c>
      <c r="B29" s="16" t="s">
        <v>11</v>
      </c>
      <c r="C29" s="17">
        <f>71.23+3.4</f>
        <v>74.63000000000001</v>
      </c>
      <c r="D29" s="28">
        <v>31</v>
      </c>
      <c r="E29" s="20">
        <f t="shared" si="0"/>
        <v>2313.5300000000002</v>
      </c>
      <c r="F29" s="21">
        <v>250</v>
      </c>
      <c r="G29" s="21">
        <v>604.54</v>
      </c>
      <c r="H29" s="21">
        <v>190.06</v>
      </c>
      <c r="I29" s="21">
        <f t="shared" si="1"/>
        <v>3358.13</v>
      </c>
      <c r="K29" s="29"/>
    </row>
    <row r="30" spans="1:11" s="14" customFormat="1" x14ac:dyDescent="0.2">
      <c r="A30" s="15">
        <v>2</v>
      </c>
      <c r="B30" s="25" t="s">
        <v>31</v>
      </c>
      <c r="C30" s="18">
        <f>72.24+3.4</f>
        <v>75.64</v>
      </c>
      <c r="D30" s="28">
        <v>31</v>
      </c>
      <c r="E30" s="20">
        <f t="shared" si="0"/>
        <v>2344.84</v>
      </c>
      <c r="F30" s="21">
        <v>250</v>
      </c>
      <c r="G30" s="21">
        <v>604.54</v>
      </c>
      <c r="H30" s="21">
        <v>190.06</v>
      </c>
      <c r="I30" s="21">
        <f t="shared" si="1"/>
        <v>3389.44</v>
      </c>
      <c r="K30" s="29"/>
    </row>
    <row r="31" spans="1:11" s="14" customFormat="1" x14ac:dyDescent="0.2">
      <c r="A31" s="15">
        <v>2</v>
      </c>
      <c r="B31" s="16" t="s">
        <v>7</v>
      </c>
      <c r="C31" s="17">
        <f>68+3.4</f>
        <v>71.400000000000006</v>
      </c>
      <c r="D31" s="28">
        <v>31</v>
      </c>
      <c r="E31" s="20">
        <f t="shared" si="0"/>
        <v>2213.4</v>
      </c>
      <c r="F31" s="21">
        <v>250</v>
      </c>
      <c r="G31" s="21">
        <v>604.54</v>
      </c>
      <c r="H31" s="21">
        <v>190.06</v>
      </c>
      <c r="I31" s="21">
        <f t="shared" si="1"/>
        <v>3258</v>
      </c>
      <c r="K31" s="29"/>
    </row>
    <row r="32" spans="1:11" s="14" customFormat="1" x14ac:dyDescent="0.2">
      <c r="A32" s="15">
        <v>1</v>
      </c>
      <c r="B32" s="16" t="s">
        <v>36</v>
      </c>
      <c r="C32" s="17">
        <f>72.24+3.4</f>
        <v>75.64</v>
      </c>
      <c r="D32" s="28">
        <v>31</v>
      </c>
      <c r="E32" s="20">
        <f t="shared" si="0"/>
        <v>2344.84</v>
      </c>
      <c r="F32" s="21">
        <v>250</v>
      </c>
      <c r="G32" s="21">
        <v>604.54</v>
      </c>
      <c r="H32" s="21">
        <v>190.06</v>
      </c>
      <c r="I32" s="21">
        <f t="shared" si="1"/>
        <v>3389.44</v>
      </c>
      <c r="K32" s="29"/>
    </row>
    <row r="33" spans="1:11" x14ac:dyDescent="0.2">
      <c r="A33" s="15">
        <v>6</v>
      </c>
      <c r="B33" s="16" t="s">
        <v>17</v>
      </c>
      <c r="C33" s="17">
        <f>74.85+3.4</f>
        <v>78.25</v>
      </c>
      <c r="D33" s="28">
        <v>31</v>
      </c>
      <c r="E33" s="20">
        <f t="shared" si="0"/>
        <v>2425.75</v>
      </c>
      <c r="F33" s="21">
        <v>250</v>
      </c>
      <c r="G33" s="21">
        <v>604.54</v>
      </c>
      <c r="H33" s="21">
        <v>190.06</v>
      </c>
      <c r="I33" s="21">
        <f t="shared" si="1"/>
        <v>3470.35</v>
      </c>
      <c r="K33" s="29"/>
    </row>
    <row r="34" spans="1:11" x14ac:dyDescent="0.2">
      <c r="A34" s="15">
        <v>1</v>
      </c>
      <c r="B34" s="25" t="s">
        <v>24</v>
      </c>
      <c r="C34" s="17">
        <f>70.19+3.4</f>
        <v>73.59</v>
      </c>
      <c r="D34" s="28">
        <v>31</v>
      </c>
      <c r="E34" s="20">
        <f t="shared" si="0"/>
        <v>2281.29</v>
      </c>
      <c r="F34" s="21">
        <v>250</v>
      </c>
      <c r="G34" s="21">
        <v>604.54</v>
      </c>
      <c r="H34" s="21">
        <v>190.06</v>
      </c>
      <c r="I34" s="21">
        <f>SUM(E34+F34+G34+H34)</f>
        <v>3325.89</v>
      </c>
      <c r="K34" s="29"/>
    </row>
    <row r="35" spans="1:11" x14ac:dyDescent="0.2">
      <c r="A35" s="15">
        <v>1</v>
      </c>
      <c r="B35" s="16" t="s">
        <v>18</v>
      </c>
      <c r="C35" s="17">
        <f>69.14+3.4</f>
        <v>72.540000000000006</v>
      </c>
      <c r="D35" s="28">
        <v>31</v>
      </c>
      <c r="E35" s="20">
        <f t="shared" si="0"/>
        <v>2248.7400000000002</v>
      </c>
      <c r="F35" s="21">
        <v>250</v>
      </c>
      <c r="G35" s="21">
        <v>604.54</v>
      </c>
      <c r="H35" s="21">
        <v>190.06</v>
      </c>
      <c r="I35" s="21">
        <f t="shared" si="1"/>
        <v>3293.34</v>
      </c>
      <c r="K35" s="29"/>
    </row>
    <row r="36" spans="1:11" x14ac:dyDescent="0.2">
      <c r="A36" s="32">
        <v>5</v>
      </c>
      <c r="B36" s="34" t="s">
        <v>32</v>
      </c>
      <c r="C36" s="17">
        <f>69.14+3.4</f>
        <v>72.540000000000006</v>
      </c>
      <c r="D36" s="28">
        <v>31</v>
      </c>
      <c r="E36" s="20">
        <f t="shared" si="0"/>
        <v>2248.7400000000002</v>
      </c>
      <c r="F36" s="21">
        <v>250</v>
      </c>
      <c r="G36" s="21">
        <v>604.54</v>
      </c>
      <c r="H36" s="21">
        <v>190.06</v>
      </c>
      <c r="I36" s="21">
        <f>SUM(E36+F36+G36+H36)</f>
        <v>3293.34</v>
      </c>
    </row>
    <row r="37" spans="1:11" x14ac:dyDescent="0.2">
      <c r="A37" s="3"/>
      <c r="B37" s="3"/>
      <c r="C37" s="11"/>
      <c r="D37" s="11"/>
      <c r="E37" s="11"/>
    </row>
    <row r="38" spans="1:11" x14ac:dyDescent="0.2">
      <c r="A38" s="5" t="s">
        <v>38</v>
      </c>
      <c r="B38" s="3"/>
      <c r="C38" s="5"/>
      <c r="D38" s="5"/>
      <c r="E38" s="5"/>
    </row>
    <row r="39" spans="1:11" x14ac:dyDescent="0.2">
      <c r="A39" s="3"/>
      <c r="B39" s="5"/>
      <c r="C39" s="5"/>
      <c r="D39" s="5"/>
      <c r="E39" s="5"/>
    </row>
    <row r="40" spans="1:11" ht="18" customHeight="1" x14ac:dyDescent="0.35">
      <c r="A40" s="33"/>
      <c r="B40" s="12"/>
      <c r="C40" s="13"/>
      <c r="D40" s="13"/>
      <c r="E40" s="13"/>
      <c r="F40" s="8"/>
      <c r="G40" s="8"/>
      <c r="H40" s="8"/>
      <c r="I40" s="8"/>
    </row>
    <row r="41" spans="1:11" s="6" customFormat="1" ht="12.75" customHeight="1" x14ac:dyDescent="0.3">
      <c r="A41" s="30"/>
      <c r="B41" s="5"/>
      <c r="C41" s="9"/>
      <c r="D41" s="9"/>
      <c r="E41" s="9"/>
      <c r="F41" s="10"/>
      <c r="G41" s="10"/>
      <c r="H41" s="10"/>
      <c r="I41" s="10"/>
    </row>
    <row r="42" spans="1:11" x14ac:dyDescent="0.2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x14ac:dyDescent="0.2">
      <c r="A43" s="5"/>
      <c r="B43" s="9"/>
      <c r="C43" s="7"/>
      <c r="D43" s="7"/>
      <c r="E43" s="7"/>
    </row>
    <row r="44" spans="1:11" x14ac:dyDescent="0.2">
      <c r="A44" s="3"/>
      <c r="B44" s="7"/>
      <c r="C44" s="7"/>
      <c r="D44" s="7"/>
      <c r="E44" s="7"/>
    </row>
    <row r="45" spans="1:11" x14ac:dyDescent="0.2">
      <c r="A45" s="5"/>
      <c r="B45" s="31"/>
      <c r="C45" s="31"/>
      <c r="D45" s="31"/>
      <c r="E45" s="31"/>
      <c r="F45" s="8"/>
      <c r="G45" s="8"/>
      <c r="H45" s="8"/>
      <c r="I45" s="8"/>
    </row>
    <row r="46" spans="1:11" x14ac:dyDescent="0.2">
      <c r="A46" s="3"/>
      <c r="B46" s="7"/>
      <c r="C46" s="7"/>
      <c r="D46" s="7"/>
      <c r="E46" s="7"/>
    </row>
    <row r="47" spans="1:11" x14ac:dyDescent="0.2">
      <c r="A47" s="3"/>
      <c r="B47" s="7"/>
      <c r="C47" s="7"/>
      <c r="D47" s="7"/>
      <c r="E47" s="7"/>
    </row>
    <row r="48" spans="1:11" x14ac:dyDescent="0.2">
      <c r="A48" s="3"/>
      <c r="B48" s="7"/>
      <c r="C48" s="7"/>
      <c r="D48" s="7"/>
      <c r="E48" s="7"/>
    </row>
    <row r="49" spans="1:5" x14ac:dyDescent="0.2">
      <c r="A49" s="3"/>
      <c r="B49" s="7"/>
      <c r="C49" s="7"/>
      <c r="D49" s="7"/>
      <c r="E49" s="7"/>
    </row>
    <row r="50" spans="1:5" x14ac:dyDescent="0.2">
      <c r="A50" s="3"/>
      <c r="B50" s="7"/>
      <c r="C50" s="7"/>
      <c r="D50" s="7"/>
      <c r="E50" s="7"/>
    </row>
    <row r="51" spans="1:5" x14ac:dyDescent="0.2">
      <c r="A51" s="3"/>
      <c r="B51" s="7"/>
      <c r="C51" s="7"/>
      <c r="D51" s="7"/>
      <c r="E51" s="7"/>
    </row>
    <row r="52" spans="1:5" x14ac:dyDescent="0.2">
      <c r="A52" s="3"/>
      <c r="B52" s="7"/>
      <c r="C52" s="7"/>
      <c r="D52" s="7"/>
      <c r="E52" s="7"/>
    </row>
    <row r="53" spans="1:5" x14ac:dyDescent="0.2">
      <c r="A53" s="3"/>
      <c r="B53" s="7"/>
      <c r="C53" s="7"/>
      <c r="D53" s="7"/>
      <c r="E53" s="7"/>
    </row>
    <row r="54" spans="1:5" x14ac:dyDescent="0.2">
      <c r="A54" s="3"/>
      <c r="B54" s="7"/>
      <c r="C54" s="7"/>
      <c r="D54" s="7"/>
      <c r="E54" s="7"/>
    </row>
    <row r="55" spans="1:5" x14ac:dyDescent="0.2">
      <c r="A55" s="3"/>
      <c r="B55" s="7"/>
      <c r="C55" s="7"/>
      <c r="D55" s="7"/>
      <c r="E55" s="7"/>
    </row>
    <row r="56" spans="1:5" ht="10.5" customHeight="1" x14ac:dyDescent="0.2">
      <c r="A56" s="3"/>
      <c r="B56" s="7"/>
      <c r="C56" s="7"/>
      <c r="D56" s="7"/>
      <c r="E56" s="7"/>
    </row>
    <row r="57" spans="1:5" x14ac:dyDescent="0.2">
      <c r="A57" s="3"/>
      <c r="B57" s="7"/>
      <c r="C57" s="7"/>
      <c r="D57" s="7"/>
      <c r="E57" s="7"/>
    </row>
    <row r="58" spans="1:5" x14ac:dyDescent="0.2">
      <c r="A58" s="3"/>
      <c r="B58" s="7"/>
      <c r="C58" s="7"/>
      <c r="D58" s="7"/>
      <c r="E58" s="7"/>
    </row>
    <row r="59" spans="1:5" x14ac:dyDescent="0.2">
      <c r="A59" s="3"/>
      <c r="B59" s="7"/>
      <c r="C59" s="7"/>
      <c r="D59" s="7"/>
      <c r="E59" s="7"/>
    </row>
    <row r="60" spans="1:5" x14ac:dyDescent="0.2">
      <c r="A60" s="3"/>
      <c r="B60" s="7"/>
      <c r="C60" s="7"/>
      <c r="D60" s="7"/>
      <c r="E60" s="7"/>
    </row>
    <row r="61" spans="1:5" x14ac:dyDescent="0.2">
      <c r="A61" s="3"/>
      <c r="B61" s="7"/>
      <c r="C61" s="7"/>
      <c r="D61" s="7"/>
      <c r="E61" s="7"/>
    </row>
    <row r="62" spans="1:5" x14ac:dyDescent="0.2">
      <c r="A62" s="3"/>
      <c r="B62" s="7"/>
      <c r="C62" s="7"/>
      <c r="D62" s="7"/>
      <c r="E62" s="7"/>
    </row>
    <row r="63" spans="1:5" x14ac:dyDescent="0.2">
      <c r="A63" s="3"/>
      <c r="B63" s="7"/>
      <c r="C63" s="7"/>
      <c r="D63" s="7"/>
      <c r="E63" s="7"/>
    </row>
    <row r="64" spans="1:5" x14ac:dyDescent="0.2">
      <c r="A64" s="3"/>
      <c r="B64" s="7"/>
      <c r="C64" s="7"/>
      <c r="D64" s="7"/>
      <c r="E64" s="7"/>
    </row>
    <row r="65" spans="1:5" x14ac:dyDescent="0.2">
      <c r="A65" s="3"/>
      <c r="B65" s="7"/>
      <c r="C65" s="7"/>
      <c r="D65" s="7"/>
      <c r="E65" s="7"/>
    </row>
    <row r="66" spans="1:5" x14ac:dyDescent="0.2">
      <c r="A66" s="3"/>
      <c r="B66" s="7"/>
      <c r="C66" s="7"/>
      <c r="D66" s="7"/>
      <c r="E66" s="7"/>
    </row>
    <row r="67" spans="1:5" x14ac:dyDescent="0.2">
      <c r="A67" s="3"/>
      <c r="B67" s="7"/>
      <c r="C67" s="7"/>
      <c r="D67" s="7"/>
      <c r="E67" s="7"/>
    </row>
    <row r="68" spans="1:5" x14ac:dyDescent="0.2">
      <c r="A68" s="3"/>
      <c r="B68" s="7"/>
      <c r="C68" s="7"/>
      <c r="D68" s="7"/>
      <c r="E68" s="7"/>
    </row>
    <row r="69" spans="1:5" x14ac:dyDescent="0.2">
      <c r="A69" s="3"/>
      <c r="B69" s="7"/>
      <c r="C69" s="7"/>
      <c r="D69" s="7"/>
      <c r="E69" s="7"/>
    </row>
    <row r="70" spans="1:5" x14ac:dyDescent="0.2">
      <c r="A70" s="3"/>
      <c r="B70" s="7"/>
      <c r="C70" s="7"/>
      <c r="D70" s="7"/>
      <c r="E70" s="7"/>
    </row>
    <row r="71" spans="1:5" x14ac:dyDescent="0.2">
      <c r="A71" s="3"/>
      <c r="B71" s="7"/>
      <c r="C71" s="7"/>
      <c r="D71" s="7"/>
      <c r="E71" s="7"/>
    </row>
    <row r="72" spans="1:5" x14ac:dyDescent="0.2">
      <c r="A72" s="3"/>
      <c r="B72" s="7"/>
      <c r="C72" s="7"/>
      <c r="D72" s="7"/>
      <c r="E72" s="7"/>
    </row>
    <row r="73" spans="1:5" x14ac:dyDescent="0.2">
      <c r="A73" s="3"/>
      <c r="B73" s="7"/>
      <c r="C73" s="7"/>
      <c r="D73" s="7"/>
      <c r="E73" s="7"/>
    </row>
    <row r="74" spans="1:5" x14ac:dyDescent="0.2">
      <c r="A74" s="3"/>
      <c r="B74" s="7"/>
      <c r="C74" s="7"/>
      <c r="D74" s="7"/>
      <c r="E74" s="7"/>
    </row>
  </sheetData>
  <mergeCells count="4">
    <mergeCell ref="A1:I2"/>
    <mergeCell ref="A3:I3"/>
    <mergeCell ref="A4:F4"/>
    <mergeCell ref="A5:F5"/>
  </mergeCells>
  <printOptions horizontalCentered="1"/>
  <pageMargins left="0.19685039370078741" right="0.19685039370078741" top="1.1811023622047245" bottom="0.59055118110236227" header="0" footer="0"/>
  <pageSetup scale="95" orientation="portrait" r:id="rId1"/>
  <headerFooter alignWithMargins="0">
    <oddHeader>&amp;C&amp;"Times New Roman,Negrita"&amp;10MINISTERIO DE RELACIONES EXTERIORES
DIRECCION GENERAL DE LIMITES Y AGUAS  INTERNACIONALES
14 CALLE "A" 9-49 ZONA 1 TEL: 22534944 FAX: 22208703
GUATEMALA, C. A.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</vt:lpstr>
      <vt:lpstr>MARZO!Área_de_impresión</vt:lpstr>
      <vt:lpstr>MARZO!Títulos_a_imprimir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Julio Fernández</cp:lastModifiedBy>
  <cp:lastPrinted>2022-04-05T22:04:02Z</cp:lastPrinted>
  <dcterms:created xsi:type="dcterms:W3CDTF">1956-08-31T02:33:35Z</dcterms:created>
  <dcterms:modified xsi:type="dcterms:W3CDTF">2022-04-05T22:07:00Z</dcterms:modified>
</cp:coreProperties>
</file>