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305" activeTab="0"/>
  </bookViews>
  <sheets>
    <sheet name="TICG" sheetId="1" r:id="rId1"/>
    <sheet name="PASAPORTES" sheetId="2" r:id="rId2"/>
    <sheet name="C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<sst xmlns="http://schemas.openxmlformats.org/spreadsheetml/2006/main" count="94" uniqueCount="60">
  <si>
    <t xml:space="preserve">Fecha </t>
  </si>
  <si>
    <t xml:space="preserve">Descripción </t>
  </si>
  <si>
    <t xml:space="preserve">Misión Consular </t>
  </si>
  <si>
    <t xml:space="preserve">Tipo de cambio </t>
  </si>
  <si>
    <t>Monto en USD</t>
  </si>
  <si>
    <t>Monto total en Q.  (Ingresos)</t>
  </si>
  <si>
    <t>Saldo Final en Q.</t>
  </si>
  <si>
    <t>Cantidad de TICG´S</t>
  </si>
  <si>
    <t>Monto total ejecutado en Q. (Egresos)</t>
  </si>
  <si>
    <t>Cur de Ingreso ó Gasto</t>
  </si>
  <si>
    <t>Miami, Florida</t>
  </si>
  <si>
    <t>Chicago, Illinois</t>
  </si>
  <si>
    <t>Houston, Texas</t>
  </si>
  <si>
    <t>Denver, Colorado</t>
  </si>
  <si>
    <t>Raleigh, Carolina del Norte</t>
  </si>
  <si>
    <t>Providence, Rhode Island</t>
  </si>
  <si>
    <t>Lake Worth, Florida</t>
  </si>
  <si>
    <t>San Bernardino, California</t>
  </si>
  <si>
    <t>Oklahoma City, Oklahoma</t>
  </si>
  <si>
    <t>Philadelphia, Pennsylvania</t>
  </si>
  <si>
    <t>Atlanta, Georgia</t>
  </si>
  <si>
    <t>Phoenix, Arizona</t>
  </si>
  <si>
    <t>Nueva York, Nueva York</t>
  </si>
  <si>
    <t xml:space="preserve">Nota de crédito </t>
  </si>
  <si>
    <t xml:space="preserve">Mes y Año recaudado </t>
  </si>
  <si>
    <t>Maryland</t>
  </si>
  <si>
    <t>Seattle, Washington</t>
  </si>
  <si>
    <t>San Francisco, California</t>
  </si>
  <si>
    <t>Mcallen, Texas</t>
  </si>
  <si>
    <t>-</t>
  </si>
  <si>
    <t>Dallas, Texas</t>
  </si>
  <si>
    <t>Columbus, Ohio</t>
  </si>
  <si>
    <t>DEL 01 AL 31 DE ENERO 2022</t>
  </si>
  <si>
    <t>SALDO INICIAL AL 01/01/2022</t>
  </si>
  <si>
    <t>Constitución del Fondo Rotativo Especial de Privativos No. 1 del Ministerio de Relaciones Exteriores.</t>
  </si>
  <si>
    <t>1,085 TICG, correspondiente al mes de diciembre 2021, emitidas en el Consulado General de Guatemala en Providence, Rhode Island</t>
  </si>
  <si>
    <t>23 TICG, correspondiente al mes de diciembre 2021, emitidas en el Consulado de Guatemala en Mcallen, Texas</t>
  </si>
  <si>
    <t>1,390 TICG, correspondiente al mes de diciembre 2021, emitidas en el Consulado de Guatemala en Lake Worth, Florida</t>
  </si>
  <si>
    <t>1,168 TICG, correspondiente al mes de diciembre 2021, emitidas en el Consulado General de Guatemala en Chicago, Illinois</t>
  </si>
  <si>
    <t>1,109 TICG, correspondiente al mes de diciembre 2021, emitidas en el Consulado General de Guatemala en Maryland</t>
  </si>
  <si>
    <t>668 TICG, correspondiente al mes de diciembre 2021, emitidas en el Consulado de Guatemala en San Bernardino, California</t>
  </si>
  <si>
    <t>1,198 TICG, correspondiente al mes de diciembre 2021, emitidas en el Consulado General de Guatemala en Miami, Florida</t>
  </si>
  <si>
    <t>500 TICG, correspondiente al mes de diciembre 2021, emitidas en el Consulado de Guatemala en Dallas, Texas</t>
  </si>
  <si>
    <t>1,402 TICG, correspondiente al mes de diciembre 2021, emitidas en el Consulado General de Guatemala en Houston, Texas</t>
  </si>
  <si>
    <t>718 TICG, correspondiente al mes de diciembre 2021, emitidas en el Consulado General de Guatemala en Raleigh, Carolina del Norte</t>
  </si>
  <si>
    <t>398 TICG, correspondiente al mes de diciembre 2021, emitidas en el Consulado General de Guatemala en Seattle, Washington</t>
  </si>
  <si>
    <t>863 TICG, correspondiente al mes de diciembre 2021, emitidas en el Consulado General de Guatemala en San Francisco, California</t>
  </si>
  <si>
    <t>340 TICG, correspondiente al mes de diciembre 2021, emitidas en el Consulado General de Guatemala en Denver, Colorado</t>
  </si>
  <si>
    <t>265 TICG, correspondiente al mes de diciembre 2021, emitidas en el Consulado General de Guatemala en Phoenix, Arizona</t>
  </si>
  <si>
    <t>1,246 TICG, correspondiente al mes de diciembre 2021, emitidas en el Consulado de Guatemala en Riverhead, Nueva York</t>
  </si>
  <si>
    <t>Riverhead, Nueva York</t>
  </si>
  <si>
    <t>1,734 TICG, correspondiente al mes de diciembre 2021, emitidas en el Consulado General de Guatemala en Philadelphia, Pennsylvania</t>
  </si>
  <si>
    <t>1,735 TICG, correspondiente al mes de diciembre 2021, emitidas en el Consulado General de Guatemala en Nueva York, Nueva York</t>
  </si>
  <si>
    <t>649 TICG, correspondiente al mes de diciembre 2021, emitidas en el Consulado General de Guatemala en Oklahoma City, Oklahoma</t>
  </si>
  <si>
    <t>1,428 TICG, correspondiente al mes de diciembre 2021, emitidas en el Consulado General de Guatemala en Atlanta, Georgia</t>
  </si>
  <si>
    <t>682 TICG, correspondiente al mes de diciembre 2021, emitidas en el Consulado General de Guatemala en Columbus, Ohio</t>
  </si>
  <si>
    <t>Traslado de  fondos a favor de  CONAMIGUA según Art. 16 del Decreto 46-2007, Ley del Consejo Nacional de Atención al Migrante de Guatemala, monto correspondiente al mes de enero 2022, según Memorándum CAJA/DIFIN 28-2022 GUIA # 167862 de fecha 20/01/2022</t>
  </si>
  <si>
    <t>SALDO FINAL AL 31/01/2022</t>
  </si>
  <si>
    <t>Cantidad de Pasaportes</t>
  </si>
  <si>
    <t>SIN MOVIMIENTO</t>
  </si>
</sst>
</file>

<file path=xl/styles.xml><?xml version="1.0" encoding="utf-8"?>
<styleSheet xmlns="http://schemas.openxmlformats.org/spreadsheetml/2006/main">
  <numFmts count="4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0;[Red]#,##0.00"/>
    <numFmt numFmtId="173" formatCode="&quot;Q&quot;#,##0.00"/>
    <numFmt numFmtId="174" formatCode="0.00000"/>
    <numFmt numFmtId="175" formatCode="#,##0;[Red]#,##0"/>
    <numFmt numFmtId="176" formatCode="#,##0.0;[Red]#,##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_(* #,##0.0_);_(* \(#,##0.0\);_(* &quot;-&quot;??_);_(@_)"/>
    <numFmt numFmtId="183" formatCode="_(* #,##0_);_(* \(#,##0\);_(* &quot;-&quot;??_);_(@_)"/>
    <numFmt numFmtId="184" formatCode="[$-100A]dddd\,\ dd&quot; de &quot;mmmm&quot; de &quot;yyyy"/>
    <numFmt numFmtId="185" formatCode="[$-100A]hh:mm:ss\ AM/PM"/>
    <numFmt numFmtId="186" formatCode="#,##0.000000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0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0000"/>
    <numFmt numFmtId="196" formatCode="0.0"/>
    <numFmt numFmtId="197" formatCode="#,##0.000;[Red]#,##0.000"/>
    <numFmt numFmtId="198" formatCode="#,##0.0000;[Red]#,##0.0000"/>
    <numFmt numFmtId="199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askerville Old Face"/>
      <family val="1"/>
    </font>
    <font>
      <b/>
      <sz val="14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sz val="6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Baskerville Old Face"/>
      <family val="1"/>
    </font>
    <font>
      <sz val="11"/>
      <name val="Calibri"/>
      <family val="2"/>
    </font>
    <font>
      <b/>
      <sz val="16"/>
      <color indexed="8"/>
      <name val="Baskerville Old Face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Baskerville Old Face"/>
      <family val="1"/>
    </font>
    <font>
      <b/>
      <sz val="16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vertical="center"/>
    </xf>
    <xf numFmtId="43" fontId="5" fillId="0" borderId="10" xfId="48" applyFont="1" applyFill="1" applyBorder="1" applyAlignment="1">
      <alignment vertical="center"/>
    </xf>
    <xf numFmtId="4" fontId="5" fillId="0" borderId="10" xfId="48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top"/>
    </xf>
    <xf numFmtId="1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9" fontId="4" fillId="33" borderId="10" xfId="54" applyFont="1" applyFill="1" applyBorder="1" applyAlignment="1">
      <alignment horizontal="center" vertical="center" wrapText="1"/>
    </xf>
    <xf numFmtId="3" fontId="4" fillId="33" borderId="10" xfId="54" applyNumberFormat="1" applyFont="1" applyFill="1" applyBorder="1" applyAlignment="1">
      <alignment horizontal="center" vertical="center" wrapText="1"/>
    </xf>
    <xf numFmtId="4" fontId="4" fillId="33" borderId="10" xfId="54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3" fontId="8" fillId="0" borderId="10" xfId="48" applyFont="1" applyFill="1" applyBorder="1" applyAlignment="1">
      <alignment horizontal="center" vertical="center" wrapText="1"/>
    </xf>
    <xf numFmtId="43" fontId="6" fillId="0" borderId="10" xfId="48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vertical="center"/>
    </xf>
    <xf numFmtId="43" fontId="6" fillId="33" borderId="10" xfId="48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83" fontId="6" fillId="33" borderId="10" xfId="48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172" fontId="52" fillId="33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9" fontId="3" fillId="33" borderId="10" xfId="54" applyFont="1" applyFill="1" applyBorder="1" applyAlignment="1">
      <alignment horizontal="center" vertical="center" wrapText="1"/>
    </xf>
    <xf numFmtId="3" fontId="3" fillId="33" borderId="10" xfId="54" applyNumberFormat="1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3" fontId="9" fillId="0" borderId="10" xfId="48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43" fontId="10" fillId="0" borderId="10" xfId="48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vertical="center"/>
    </xf>
    <xf numFmtId="4" fontId="9" fillId="33" borderId="10" xfId="48" applyNumberFormat="1" applyFont="1" applyFill="1" applyBorder="1" applyAlignment="1">
      <alignment vertical="center"/>
    </xf>
    <xf numFmtId="172" fontId="53" fillId="33" borderId="1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9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17" fontId="10" fillId="0" borderId="10" xfId="0" applyNumberFormat="1" applyFont="1" applyFill="1" applyBorder="1" applyAlignment="1">
      <alignment horizontal="center"/>
    </xf>
    <xf numFmtId="43" fontId="9" fillId="0" borderId="10" xfId="48" applyFont="1" applyFill="1" applyBorder="1" applyAlignment="1">
      <alignment horizontal="center" wrapText="1"/>
    </xf>
    <xf numFmtId="4" fontId="9" fillId="0" borderId="10" xfId="48" applyNumberFormat="1" applyFont="1" applyBorder="1" applyAlignment="1">
      <alignment vertical="center"/>
    </xf>
    <xf numFmtId="4" fontId="10" fillId="0" borderId="10" xfId="48" applyNumberFormat="1" applyFont="1" applyBorder="1" applyAlignment="1">
      <alignment vertical="center"/>
    </xf>
    <xf numFmtId="43" fontId="9" fillId="0" borderId="10" xfId="48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172" fontId="9" fillId="33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hernandez\Desktop\ARCHIVO%20GENERAL%202022\TICG%202022\HOJAS%20MOVILES%20TICG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CG 2022"/>
      <sheetName val="RESUMEN"/>
      <sheetName val="IMPRESIÓN TICG"/>
      <sheetName val="RESUMEN POR MES"/>
    </sheetNames>
    <sheetDataSet>
      <sheetData sheetId="0">
        <row r="9">
          <cell r="N9">
            <v>11828815.25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PageLayoutView="0" workbookViewId="0" topLeftCell="B1">
      <selection activeCell="K7" sqref="K7"/>
    </sheetView>
  </sheetViews>
  <sheetFormatPr defaultColWidth="11.421875" defaultRowHeight="15"/>
  <cols>
    <col min="1" max="1" width="15.140625" style="1" customWidth="1"/>
    <col min="2" max="2" width="11.7109375" style="1" customWidth="1"/>
    <col min="3" max="3" width="13.57421875" style="1" customWidth="1"/>
    <col min="4" max="4" width="40.421875" style="1" customWidth="1"/>
    <col min="5" max="5" width="14.8515625" style="1" customWidth="1"/>
    <col min="6" max="6" width="14.28125" style="4" customWidth="1"/>
    <col min="7" max="7" width="14.7109375" style="5" customWidth="1"/>
    <col min="8" max="8" width="14.28125" style="3" customWidth="1"/>
    <col min="9" max="9" width="17.140625" style="5" customWidth="1"/>
    <col min="10" max="10" width="16.57421875" style="5" customWidth="1"/>
    <col min="11" max="11" width="19.00390625" style="5" customWidth="1"/>
    <col min="12" max="12" width="13.140625" style="1" bestFit="1" customWidth="1"/>
    <col min="13" max="13" width="14.8515625" style="1" customWidth="1"/>
    <col min="14" max="14" width="13.8515625" style="1" bestFit="1" customWidth="1"/>
    <col min="15" max="16384" width="11.421875" style="1" customWidth="1"/>
  </cols>
  <sheetData>
    <row r="2" spans="2:11" ht="18.75">
      <c r="B2" s="81" t="s">
        <v>32</v>
      </c>
      <c r="C2" s="81"/>
      <c r="D2" s="81"/>
      <c r="E2" s="81"/>
      <c r="F2" s="81"/>
      <c r="G2" s="81"/>
      <c r="H2" s="81"/>
      <c r="I2" s="81"/>
      <c r="J2" s="81"/>
      <c r="K2" s="81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8.25">
      <c r="B4" s="26" t="s">
        <v>9</v>
      </c>
      <c r="C4" s="26" t="s">
        <v>0</v>
      </c>
      <c r="D4" s="26" t="s">
        <v>1</v>
      </c>
      <c r="E4" s="26" t="s">
        <v>2</v>
      </c>
      <c r="F4" s="27" t="s">
        <v>7</v>
      </c>
      <c r="G4" s="28" t="s">
        <v>4</v>
      </c>
      <c r="H4" s="26" t="s">
        <v>3</v>
      </c>
      <c r="I4" s="28" t="s">
        <v>5</v>
      </c>
      <c r="J4" s="28" t="s">
        <v>8</v>
      </c>
      <c r="K4" s="28" t="s">
        <v>6</v>
      </c>
    </row>
    <row r="5" spans="2:11" ht="24" customHeight="1">
      <c r="B5" s="29"/>
      <c r="C5" s="30"/>
      <c r="D5" s="6" t="s">
        <v>33</v>
      </c>
      <c r="E5" s="31"/>
      <c r="F5" s="32"/>
      <c r="G5" s="33"/>
      <c r="H5" s="34"/>
      <c r="I5" s="35"/>
      <c r="J5" s="35"/>
      <c r="K5" s="36">
        <f>+'[1]TICG 2022'!N9</f>
        <v>11828815.25</v>
      </c>
    </row>
    <row r="6" spans="2:11" ht="73.5" customHeight="1">
      <c r="B6" s="7">
        <v>87027</v>
      </c>
      <c r="C6" s="8">
        <v>44579</v>
      </c>
      <c r="D6" s="25" t="s">
        <v>34</v>
      </c>
      <c r="E6" s="10" t="s">
        <v>29</v>
      </c>
      <c r="F6" s="10" t="s">
        <v>29</v>
      </c>
      <c r="G6" s="10" t="s">
        <v>29</v>
      </c>
      <c r="H6" s="10" t="s">
        <v>29</v>
      </c>
      <c r="I6" s="15">
        <v>0</v>
      </c>
      <c r="J6" s="36">
        <v>2524675</v>
      </c>
      <c r="K6" s="36">
        <f>+K5+I6-J6</f>
        <v>9304140.25</v>
      </c>
    </row>
    <row r="7" spans="2:11" ht="74.25" customHeight="1">
      <c r="B7" s="7">
        <v>1</v>
      </c>
      <c r="C7" s="8">
        <v>44582</v>
      </c>
      <c r="D7" s="9" t="s">
        <v>35</v>
      </c>
      <c r="E7" s="10" t="s">
        <v>15</v>
      </c>
      <c r="F7" s="11">
        <v>1085</v>
      </c>
      <c r="G7" s="12">
        <v>16275</v>
      </c>
      <c r="H7" s="13">
        <v>7.71912</v>
      </c>
      <c r="I7" s="14">
        <f>ROUND(G7*H7,2)</f>
        <v>125628.68</v>
      </c>
      <c r="J7" s="15">
        <v>0</v>
      </c>
      <c r="K7" s="36">
        <f aca="true" t="shared" si="0" ref="K7:K27">+K6+I7-J7</f>
        <v>9429768.93</v>
      </c>
    </row>
    <row r="8" spans="2:11" ht="73.5" customHeight="1">
      <c r="B8" s="7">
        <v>2</v>
      </c>
      <c r="C8" s="8">
        <v>44582</v>
      </c>
      <c r="D8" s="9" t="s">
        <v>36</v>
      </c>
      <c r="E8" s="10" t="s">
        <v>28</v>
      </c>
      <c r="F8" s="11">
        <v>23</v>
      </c>
      <c r="G8" s="12">
        <v>345</v>
      </c>
      <c r="H8" s="13">
        <v>7.71912</v>
      </c>
      <c r="I8" s="14">
        <f aca="true" t="shared" si="1" ref="I8:I26">ROUND(G8*H8,2)</f>
        <v>2663.1</v>
      </c>
      <c r="J8" s="15">
        <v>0</v>
      </c>
      <c r="K8" s="36">
        <f t="shared" si="0"/>
        <v>9432432.03</v>
      </c>
    </row>
    <row r="9" spans="2:11" ht="74.25" customHeight="1">
      <c r="B9" s="7">
        <v>3</v>
      </c>
      <c r="C9" s="8">
        <v>44582</v>
      </c>
      <c r="D9" s="9" t="s">
        <v>37</v>
      </c>
      <c r="E9" s="16" t="s">
        <v>16</v>
      </c>
      <c r="F9" s="16">
        <v>1390</v>
      </c>
      <c r="G9" s="12">
        <v>20850</v>
      </c>
      <c r="H9" s="17">
        <v>7.71912</v>
      </c>
      <c r="I9" s="14">
        <f t="shared" si="1"/>
        <v>160943.65</v>
      </c>
      <c r="J9" s="15">
        <v>0</v>
      </c>
      <c r="K9" s="36">
        <f t="shared" si="0"/>
        <v>9593375.68</v>
      </c>
    </row>
    <row r="10" spans="2:11" ht="73.5" customHeight="1">
      <c r="B10" s="7">
        <v>4</v>
      </c>
      <c r="C10" s="8">
        <v>44582</v>
      </c>
      <c r="D10" s="9" t="s">
        <v>38</v>
      </c>
      <c r="E10" s="16" t="s">
        <v>11</v>
      </c>
      <c r="F10" s="11">
        <v>1168</v>
      </c>
      <c r="G10" s="12">
        <v>16746.17</v>
      </c>
      <c r="H10" s="18">
        <v>7.71745</v>
      </c>
      <c r="I10" s="14">
        <f t="shared" si="1"/>
        <v>129237.73</v>
      </c>
      <c r="J10" s="15">
        <v>0</v>
      </c>
      <c r="K10" s="36">
        <f t="shared" si="0"/>
        <v>9722613.41</v>
      </c>
    </row>
    <row r="11" spans="2:11" ht="73.5" customHeight="1">
      <c r="B11" s="7">
        <v>5</v>
      </c>
      <c r="C11" s="8">
        <v>44582</v>
      </c>
      <c r="D11" s="9" t="s">
        <v>39</v>
      </c>
      <c r="E11" s="10" t="s">
        <v>25</v>
      </c>
      <c r="F11" s="11">
        <v>1109</v>
      </c>
      <c r="G11" s="12">
        <v>16181.14</v>
      </c>
      <c r="H11" s="13">
        <v>7.71558</v>
      </c>
      <c r="I11" s="14">
        <f t="shared" si="1"/>
        <v>124846.88</v>
      </c>
      <c r="J11" s="15">
        <v>0</v>
      </c>
      <c r="K11" s="36">
        <f t="shared" si="0"/>
        <v>9847460.290000001</v>
      </c>
    </row>
    <row r="12" spans="2:11" ht="73.5" customHeight="1">
      <c r="B12" s="7">
        <v>6</v>
      </c>
      <c r="C12" s="8">
        <v>44582</v>
      </c>
      <c r="D12" s="9" t="s">
        <v>40</v>
      </c>
      <c r="E12" s="10" t="s">
        <v>17</v>
      </c>
      <c r="F12" s="11">
        <v>668</v>
      </c>
      <c r="G12" s="12">
        <v>10020</v>
      </c>
      <c r="H12" s="19">
        <v>7.71558</v>
      </c>
      <c r="I12" s="14">
        <f t="shared" si="1"/>
        <v>77310.11</v>
      </c>
      <c r="J12" s="15">
        <v>0</v>
      </c>
      <c r="K12" s="36">
        <f t="shared" si="0"/>
        <v>9924770.4</v>
      </c>
    </row>
    <row r="13" spans="2:11" ht="73.5" customHeight="1">
      <c r="B13" s="7">
        <v>7</v>
      </c>
      <c r="C13" s="8">
        <v>44582</v>
      </c>
      <c r="D13" s="9" t="s">
        <v>41</v>
      </c>
      <c r="E13" s="10" t="s">
        <v>10</v>
      </c>
      <c r="F13" s="11">
        <v>1198</v>
      </c>
      <c r="G13" s="12">
        <v>17480.02</v>
      </c>
      <c r="H13" s="13">
        <v>7.71558</v>
      </c>
      <c r="I13" s="14">
        <f t="shared" si="1"/>
        <v>134868.49</v>
      </c>
      <c r="J13" s="15">
        <v>0</v>
      </c>
      <c r="K13" s="36">
        <f t="shared" si="0"/>
        <v>10059638.89</v>
      </c>
    </row>
    <row r="14" spans="2:11" ht="73.5" customHeight="1">
      <c r="B14" s="7">
        <v>8</v>
      </c>
      <c r="C14" s="8">
        <v>44582</v>
      </c>
      <c r="D14" s="9" t="s">
        <v>42</v>
      </c>
      <c r="E14" s="16" t="s">
        <v>30</v>
      </c>
      <c r="F14" s="11">
        <v>500</v>
      </c>
      <c r="G14" s="12">
        <v>5890</v>
      </c>
      <c r="H14" s="13">
        <v>7.71558</v>
      </c>
      <c r="I14" s="14">
        <f t="shared" si="1"/>
        <v>45444.77</v>
      </c>
      <c r="J14" s="15">
        <v>0</v>
      </c>
      <c r="K14" s="36">
        <f t="shared" si="0"/>
        <v>10105083.66</v>
      </c>
    </row>
    <row r="15" spans="2:11" ht="73.5" customHeight="1">
      <c r="B15" s="7">
        <v>9</v>
      </c>
      <c r="C15" s="8">
        <v>44582</v>
      </c>
      <c r="D15" s="9" t="s">
        <v>43</v>
      </c>
      <c r="E15" s="10" t="s">
        <v>12</v>
      </c>
      <c r="F15" s="11">
        <v>1402</v>
      </c>
      <c r="G15" s="12">
        <v>21030</v>
      </c>
      <c r="H15" s="13">
        <v>7.71558</v>
      </c>
      <c r="I15" s="14">
        <f t="shared" si="1"/>
        <v>162258.65</v>
      </c>
      <c r="J15" s="15">
        <v>0</v>
      </c>
      <c r="K15" s="36">
        <f t="shared" si="0"/>
        <v>10267342.31</v>
      </c>
    </row>
    <row r="16" spans="2:11" ht="75" customHeight="1">
      <c r="B16" s="7">
        <v>10</v>
      </c>
      <c r="C16" s="8">
        <v>44582</v>
      </c>
      <c r="D16" s="9" t="s">
        <v>44</v>
      </c>
      <c r="E16" s="16" t="s">
        <v>14</v>
      </c>
      <c r="F16" s="11">
        <v>718</v>
      </c>
      <c r="G16" s="12">
        <v>10745</v>
      </c>
      <c r="H16" s="13">
        <v>7.71823</v>
      </c>
      <c r="I16" s="14">
        <f t="shared" si="1"/>
        <v>82932.38</v>
      </c>
      <c r="J16" s="15">
        <v>0</v>
      </c>
      <c r="K16" s="36">
        <f t="shared" si="0"/>
        <v>10350274.690000001</v>
      </c>
    </row>
    <row r="17" spans="2:11" ht="76.5" customHeight="1">
      <c r="B17" s="7">
        <v>11</v>
      </c>
      <c r="C17" s="8">
        <v>44582</v>
      </c>
      <c r="D17" s="9" t="s">
        <v>45</v>
      </c>
      <c r="E17" s="16" t="s">
        <v>26</v>
      </c>
      <c r="F17" s="23">
        <v>398</v>
      </c>
      <c r="G17" s="12">
        <v>5970</v>
      </c>
      <c r="H17" s="18">
        <v>7.71823</v>
      </c>
      <c r="I17" s="14">
        <f t="shared" si="1"/>
        <v>46077.83</v>
      </c>
      <c r="J17" s="15">
        <v>0</v>
      </c>
      <c r="K17" s="36">
        <f t="shared" si="0"/>
        <v>10396352.520000001</v>
      </c>
    </row>
    <row r="18" spans="2:11" ht="75" customHeight="1">
      <c r="B18" s="7">
        <v>12</v>
      </c>
      <c r="C18" s="8">
        <v>44582</v>
      </c>
      <c r="D18" s="9" t="s">
        <v>46</v>
      </c>
      <c r="E18" s="16" t="s">
        <v>27</v>
      </c>
      <c r="F18" s="23">
        <v>863</v>
      </c>
      <c r="G18" s="12">
        <v>12945</v>
      </c>
      <c r="H18" s="18">
        <v>7.71823</v>
      </c>
      <c r="I18" s="14">
        <f t="shared" si="1"/>
        <v>99912.49</v>
      </c>
      <c r="J18" s="15">
        <v>0</v>
      </c>
      <c r="K18" s="36">
        <f t="shared" si="0"/>
        <v>10496265.010000002</v>
      </c>
    </row>
    <row r="19" spans="2:11" ht="73.5" customHeight="1">
      <c r="B19" s="7">
        <v>13</v>
      </c>
      <c r="C19" s="8">
        <v>44582</v>
      </c>
      <c r="D19" s="9" t="s">
        <v>47</v>
      </c>
      <c r="E19" s="16" t="s">
        <v>13</v>
      </c>
      <c r="F19" s="23">
        <v>340</v>
      </c>
      <c r="G19" s="12">
        <v>5050</v>
      </c>
      <c r="H19" s="24">
        <v>7.71823</v>
      </c>
      <c r="I19" s="14">
        <f t="shared" si="1"/>
        <v>38977.06</v>
      </c>
      <c r="J19" s="15">
        <v>0</v>
      </c>
      <c r="K19" s="36">
        <f t="shared" si="0"/>
        <v>10535242.070000002</v>
      </c>
    </row>
    <row r="20" spans="2:11" ht="73.5" customHeight="1">
      <c r="B20" s="7">
        <v>14</v>
      </c>
      <c r="C20" s="8">
        <v>44582</v>
      </c>
      <c r="D20" s="9" t="s">
        <v>48</v>
      </c>
      <c r="E20" s="16" t="s">
        <v>21</v>
      </c>
      <c r="F20" s="16">
        <v>265</v>
      </c>
      <c r="G20" s="12">
        <v>3563.17</v>
      </c>
      <c r="H20" s="18">
        <v>7.71343</v>
      </c>
      <c r="I20" s="14">
        <f t="shared" si="1"/>
        <v>27484.26</v>
      </c>
      <c r="J20" s="15">
        <v>0</v>
      </c>
      <c r="K20" s="36">
        <f t="shared" si="0"/>
        <v>10562726.330000002</v>
      </c>
    </row>
    <row r="21" spans="2:11" ht="73.5" customHeight="1">
      <c r="B21" s="7">
        <v>15</v>
      </c>
      <c r="C21" s="8">
        <v>44582</v>
      </c>
      <c r="D21" s="9" t="s">
        <v>49</v>
      </c>
      <c r="E21" s="16" t="s">
        <v>50</v>
      </c>
      <c r="F21" s="23">
        <v>1246</v>
      </c>
      <c r="G21" s="12">
        <v>18690</v>
      </c>
      <c r="H21" s="18">
        <v>7.71343</v>
      </c>
      <c r="I21" s="14">
        <f t="shared" si="1"/>
        <v>144164.01</v>
      </c>
      <c r="J21" s="15">
        <v>0</v>
      </c>
      <c r="K21" s="36">
        <f t="shared" si="0"/>
        <v>10706890.340000002</v>
      </c>
    </row>
    <row r="22" spans="2:11" ht="70.5" customHeight="1">
      <c r="B22" s="7">
        <v>16</v>
      </c>
      <c r="C22" s="8">
        <v>44582</v>
      </c>
      <c r="D22" s="9" t="s">
        <v>51</v>
      </c>
      <c r="E22" s="16" t="s">
        <v>19</v>
      </c>
      <c r="F22" s="23">
        <v>1734</v>
      </c>
      <c r="G22" s="12">
        <v>26010</v>
      </c>
      <c r="H22" s="18">
        <v>7.71343</v>
      </c>
      <c r="I22" s="14">
        <f t="shared" si="1"/>
        <v>200626.31</v>
      </c>
      <c r="J22" s="15">
        <v>0</v>
      </c>
      <c r="K22" s="36">
        <f t="shared" si="0"/>
        <v>10907516.650000002</v>
      </c>
    </row>
    <row r="23" spans="2:11" ht="70.5" customHeight="1">
      <c r="B23" s="7">
        <v>17</v>
      </c>
      <c r="C23" s="8">
        <v>44582</v>
      </c>
      <c r="D23" s="9" t="s">
        <v>52</v>
      </c>
      <c r="E23" s="16" t="s">
        <v>22</v>
      </c>
      <c r="F23" s="23">
        <v>1735</v>
      </c>
      <c r="G23" s="12">
        <v>24949.72</v>
      </c>
      <c r="H23" s="18">
        <v>7.71343</v>
      </c>
      <c r="I23" s="14">
        <f t="shared" si="1"/>
        <v>192447.92</v>
      </c>
      <c r="J23" s="15"/>
      <c r="K23" s="36">
        <f t="shared" si="0"/>
        <v>11099964.570000002</v>
      </c>
    </row>
    <row r="24" spans="2:11" ht="70.5" customHeight="1">
      <c r="B24" s="7">
        <v>18</v>
      </c>
      <c r="C24" s="8">
        <v>44582</v>
      </c>
      <c r="D24" s="9" t="s">
        <v>53</v>
      </c>
      <c r="E24" s="16" t="s">
        <v>18</v>
      </c>
      <c r="F24" s="23">
        <v>649</v>
      </c>
      <c r="G24" s="12">
        <v>9555.54</v>
      </c>
      <c r="H24" s="18">
        <v>7.71101</v>
      </c>
      <c r="I24" s="14">
        <f t="shared" si="1"/>
        <v>73682.86</v>
      </c>
      <c r="J24" s="15"/>
      <c r="K24" s="36">
        <f t="shared" si="0"/>
        <v>11173647.430000002</v>
      </c>
    </row>
    <row r="25" spans="2:11" ht="70.5" customHeight="1">
      <c r="B25" s="7">
        <v>19</v>
      </c>
      <c r="C25" s="8">
        <v>44582</v>
      </c>
      <c r="D25" s="9" t="s">
        <v>54</v>
      </c>
      <c r="E25" s="16" t="s">
        <v>20</v>
      </c>
      <c r="F25" s="23">
        <v>1428</v>
      </c>
      <c r="G25" s="12">
        <v>20843.27</v>
      </c>
      <c r="H25" s="18">
        <v>7.70832</v>
      </c>
      <c r="I25" s="14">
        <f t="shared" si="1"/>
        <v>160666.6</v>
      </c>
      <c r="J25" s="15">
        <v>0</v>
      </c>
      <c r="K25" s="36">
        <f t="shared" si="0"/>
        <v>11334314.030000001</v>
      </c>
    </row>
    <row r="26" spans="2:11" ht="70.5" customHeight="1">
      <c r="B26" s="7">
        <v>20</v>
      </c>
      <c r="C26" s="8">
        <v>44582</v>
      </c>
      <c r="D26" s="9" t="s">
        <v>55</v>
      </c>
      <c r="E26" s="16" t="s">
        <v>31</v>
      </c>
      <c r="F26" s="23">
        <v>682</v>
      </c>
      <c r="G26" s="12">
        <v>10210</v>
      </c>
      <c r="H26" s="18">
        <v>7.70832</v>
      </c>
      <c r="I26" s="14">
        <f t="shared" si="1"/>
        <v>78701.95</v>
      </c>
      <c r="J26" s="15">
        <v>0</v>
      </c>
      <c r="K26" s="36">
        <f t="shared" si="0"/>
        <v>11413015.98</v>
      </c>
    </row>
    <row r="27" spans="2:11" ht="133.5" customHeight="1">
      <c r="B27" s="7">
        <v>32</v>
      </c>
      <c r="C27" s="8">
        <v>44586</v>
      </c>
      <c r="D27" s="25" t="s">
        <v>56</v>
      </c>
      <c r="E27" s="16" t="s">
        <v>29</v>
      </c>
      <c r="F27" s="16" t="s">
        <v>29</v>
      </c>
      <c r="G27" s="16" t="s">
        <v>29</v>
      </c>
      <c r="H27" s="16" t="s">
        <v>29</v>
      </c>
      <c r="I27" s="15">
        <v>0</v>
      </c>
      <c r="J27" s="15">
        <v>100941</v>
      </c>
      <c r="K27" s="36">
        <f t="shared" si="0"/>
        <v>11312074.98</v>
      </c>
    </row>
    <row r="28" spans="2:11" ht="24" customHeight="1">
      <c r="B28" s="39"/>
      <c r="C28" s="39"/>
      <c r="D28" s="40" t="s">
        <v>57</v>
      </c>
      <c r="E28" s="39"/>
      <c r="F28" s="41">
        <f>SUM(F6:F27)</f>
        <v>18601</v>
      </c>
      <c r="G28" s="38">
        <f>SUM(G6:G27)</f>
        <v>273349.03</v>
      </c>
      <c r="H28" s="38"/>
      <c r="I28" s="42">
        <f>SUM(I6:I27)</f>
        <v>2108875.7300000004</v>
      </c>
      <c r="J28" s="42">
        <f>SUM(J6:J27)</f>
        <v>2625616</v>
      </c>
      <c r="K28" s="43">
        <f>+K5+I28-J28</f>
        <v>11312074.98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zoomScalePageLayoutView="0" workbookViewId="0" topLeftCell="C10">
      <selection activeCell="D26" sqref="D26"/>
    </sheetView>
  </sheetViews>
  <sheetFormatPr defaultColWidth="11.421875" defaultRowHeight="15"/>
  <cols>
    <col min="1" max="1" width="8.421875" style="44" customWidth="1"/>
    <col min="2" max="2" width="14.8515625" style="44" customWidth="1"/>
    <col min="3" max="3" width="16.28125" style="44" customWidth="1"/>
    <col min="4" max="4" width="50.8515625" style="44" customWidth="1"/>
    <col min="5" max="5" width="16.28125" style="44" customWidth="1"/>
    <col min="6" max="6" width="16.421875" style="66" customWidth="1"/>
    <col min="7" max="7" width="17.28125" style="67" customWidth="1"/>
    <col min="8" max="8" width="16.421875" style="68" hidden="1" customWidth="1"/>
    <col min="9" max="9" width="21.8515625" style="67" customWidth="1"/>
    <col min="10" max="10" width="20.7109375" style="67" customWidth="1"/>
    <col min="11" max="11" width="22.28125" style="67" customWidth="1"/>
    <col min="12" max="12" width="13.140625" style="44" bestFit="1" customWidth="1"/>
    <col min="13" max="13" width="14.8515625" style="44" customWidth="1"/>
    <col min="14" max="14" width="13.8515625" style="44" bestFit="1" customWidth="1"/>
    <col min="15" max="16384" width="11.421875" style="44" customWidth="1"/>
  </cols>
  <sheetData>
    <row r="1" spans="2:11" ht="15.75">
      <c r="B1" s="1"/>
      <c r="C1" s="1"/>
      <c r="D1" s="1"/>
      <c r="E1" s="1"/>
      <c r="F1" s="4"/>
      <c r="G1" s="5"/>
      <c r="H1" s="3"/>
      <c r="I1" s="5"/>
      <c r="J1" s="5"/>
      <c r="K1" s="5"/>
    </row>
    <row r="2" spans="2:11" ht="23.25" customHeight="1">
      <c r="B2" s="82" t="s">
        <v>32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60" customHeight="1">
      <c r="B4" s="45" t="s">
        <v>9</v>
      </c>
      <c r="C4" s="45" t="s">
        <v>0</v>
      </c>
      <c r="D4" s="45" t="s">
        <v>1</v>
      </c>
      <c r="E4" s="45" t="s">
        <v>2</v>
      </c>
      <c r="F4" s="46" t="s">
        <v>58</v>
      </c>
      <c r="G4" s="47" t="s">
        <v>4</v>
      </c>
      <c r="H4" s="45" t="s">
        <v>3</v>
      </c>
      <c r="I4" s="47" t="s">
        <v>5</v>
      </c>
      <c r="J4" s="47" t="s">
        <v>8</v>
      </c>
      <c r="K4" s="47" t="s">
        <v>6</v>
      </c>
    </row>
    <row r="5" spans="2:11" ht="30" customHeight="1">
      <c r="B5" s="7"/>
      <c r="C5" s="48"/>
      <c r="D5" s="49" t="s">
        <v>33</v>
      </c>
      <c r="E5" s="10"/>
      <c r="F5" s="50"/>
      <c r="G5" s="51"/>
      <c r="H5" s="52"/>
      <c r="I5" s="53"/>
      <c r="J5" s="53"/>
      <c r="K5" s="53">
        <v>48209022.02</v>
      </c>
    </row>
    <row r="6" spans="2:11" ht="76.5" customHeight="1">
      <c r="B6" s="54">
        <v>87027</v>
      </c>
      <c r="C6" s="55">
        <v>44579</v>
      </c>
      <c r="D6" s="56" t="s">
        <v>34</v>
      </c>
      <c r="E6" s="7" t="s">
        <v>29</v>
      </c>
      <c r="F6" s="7" t="s">
        <v>29</v>
      </c>
      <c r="G6" s="7" t="s">
        <v>29</v>
      </c>
      <c r="H6" s="57" t="s">
        <v>29</v>
      </c>
      <c r="I6" s="58">
        <v>0</v>
      </c>
      <c r="J6" s="59">
        <v>3475325</v>
      </c>
      <c r="K6" s="53">
        <f>+K5+I6-J6</f>
        <v>44733697.02</v>
      </c>
    </row>
    <row r="7" spans="2:11" ht="30" customHeight="1">
      <c r="B7" s="39"/>
      <c r="C7" s="39"/>
      <c r="D7" s="60" t="s">
        <v>57</v>
      </c>
      <c r="E7" s="39"/>
      <c r="F7" s="61"/>
      <c r="G7" s="37"/>
      <c r="H7" s="62"/>
      <c r="I7" s="63">
        <f>SUM(I6)</f>
        <v>0</v>
      </c>
      <c r="J7" s="64">
        <f>SUM(J6:J6)</f>
        <v>3475325</v>
      </c>
      <c r="K7" s="65">
        <f>+K5+I7-J7</f>
        <v>44733697.02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11.421875" style="1" customWidth="1"/>
    <col min="2" max="2" width="13.00390625" style="1" customWidth="1"/>
    <col min="3" max="3" width="12.8515625" style="1" customWidth="1"/>
    <col min="4" max="4" width="48.8515625" style="1" customWidth="1"/>
    <col min="5" max="5" width="12.28125" style="1" customWidth="1"/>
    <col min="6" max="6" width="15.57421875" style="3" customWidth="1"/>
    <col min="7" max="7" width="15.00390625" style="1" customWidth="1"/>
    <col min="8" max="8" width="17.57421875" style="5" customWidth="1"/>
    <col min="9" max="9" width="18.140625" style="5" customWidth="1"/>
    <col min="10" max="10" width="18.57421875" style="5" customWidth="1"/>
    <col min="11" max="11" width="13.140625" style="1" bestFit="1" customWidth="1"/>
    <col min="12" max="12" width="14.8515625" style="1" customWidth="1"/>
    <col min="13" max="13" width="13.8515625" style="1" bestFit="1" customWidth="1"/>
    <col min="14" max="16384" width="11.421875" style="1" customWidth="1"/>
  </cols>
  <sheetData>
    <row r="1" spans="2:10" s="20" customFormat="1" ht="20.25">
      <c r="B1" s="82" t="s">
        <v>32</v>
      </c>
      <c r="C1" s="82"/>
      <c r="D1" s="82"/>
      <c r="E1" s="82"/>
      <c r="F1" s="82"/>
      <c r="G1" s="82"/>
      <c r="H1" s="82"/>
      <c r="I1" s="82"/>
      <c r="J1" s="82"/>
    </row>
    <row r="2" spans="2:10" s="20" customFormat="1" ht="12.75">
      <c r="B2" s="2"/>
      <c r="C2" s="2"/>
      <c r="D2" s="2"/>
      <c r="E2" s="2"/>
      <c r="F2" s="2"/>
      <c r="G2" s="2"/>
      <c r="H2" s="2"/>
      <c r="I2" s="2"/>
      <c r="J2" s="2"/>
    </row>
    <row r="3" spans="2:10" ht="58.5" customHeight="1">
      <c r="B3" s="45" t="s">
        <v>9</v>
      </c>
      <c r="C3" s="45" t="s">
        <v>0</v>
      </c>
      <c r="D3" s="45" t="s">
        <v>1</v>
      </c>
      <c r="E3" s="45" t="s">
        <v>23</v>
      </c>
      <c r="F3" s="45" t="s">
        <v>0</v>
      </c>
      <c r="G3" s="45" t="s">
        <v>24</v>
      </c>
      <c r="H3" s="47" t="s">
        <v>5</v>
      </c>
      <c r="I3" s="47" t="s">
        <v>8</v>
      </c>
      <c r="J3" s="47" t="s">
        <v>6</v>
      </c>
    </row>
    <row r="4" spans="2:10" ht="30" customHeight="1">
      <c r="B4" s="21"/>
      <c r="C4" s="22"/>
      <c r="D4" s="69" t="s">
        <v>33</v>
      </c>
      <c r="E4" s="70"/>
      <c r="F4" s="71"/>
      <c r="G4" s="72"/>
      <c r="H4" s="73"/>
      <c r="I4" s="73"/>
      <c r="J4" s="74">
        <v>577718.97</v>
      </c>
    </row>
    <row r="5" spans="2:10" ht="80.25" customHeight="1">
      <c r="B5" s="83" t="s">
        <v>59</v>
      </c>
      <c r="C5" s="84"/>
      <c r="D5" s="84"/>
      <c r="E5" s="84"/>
      <c r="F5" s="84"/>
      <c r="G5" s="85"/>
      <c r="H5" s="75">
        <v>0</v>
      </c>
      <c r="I5" s="75">
        <v>0</v>
      </c>
      <c r="J5" s="76">
        <f>+J4+H5-I5</f>
        <v>577718.97</v>
      </c>
    </row>
    <row r="6" spans="2:10" ht="30" customHeight="1">
      <c r="B6" s="77"/>
      <c r="C6" s="77"/>
      <c r="D6" s="60" t="s">
        <v>57</v>
      </c>
      <c r="E6" s="78"/>
      <c r="F6" s="78"/>
      <c r="G6" s="78"/>
      <c r="H6" s="79">
        <f>SUM(H5:H5)</f>
        <v>0</v>
      </c>
      <c r="I6" s="79">
        <f>SUM(I5:I5)</f>
        <v>0</v>
      </c>
      <c r="J6" s="80">
        <f>+J4+H6-I6</f>
        <v>577718.97</v>
      </c>
    </row>
  </sheetData>
  <sheetProtection/>
  <mergeCells count="2">
    <mergeCell ref="B5:G5"/>
    <mergeCell ref="B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Rosidalia Lopez</dc:creator>
  <cp:keywords/>
  <dc:description/>
  <cp:lastModifiedBy>Francisco García García</cp:lastModifiedBy>
  <cp:lastPrinted>2021-02-02T14:56:29Z</cp:lastPrinted>
  <dcterms:created xsi:type="dcterms:W3CDTF">2017-03-03T01:41:46Z</dcterms:created>
  <dcterms:modified xsi:type="dcterms:W3CDTF">2022-03-10T23:44:11Z</dcterms:modified>
  <cp:category/>
  <cp:version/>
  <cp:contentType/>
  <cp:contentStatus/>
</cp:coreProperties>
</file>