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225" windowHeight="6075" tabRatio="695" activeTab="0"/>
  </bookViews>
  <sheets>
    <sheet name="JULIO 2021" sheetId="1" r:id="rId1"/>
  </sheets>
  <definedNames>
    <definedName name="_xlnm.Print_Area" localSheetId="0">'JULIO 2021'!$A$1:$K$505</definedName>
    <definedName name="_xlnm.Print_Titles" localSheetId="0">'JULIO 2021'!$1:$1</definedName>
  </definedNames>
  <calcPr fullCalcOnLoad="1"/>
</workbook>
</file>

<file path=xl/sharedStrings.xml><?xml version="1.0" encoding="utf-8"?>
<sst xmlns="http://schemas.openxmlformats.org/spreadsheetml/2006/main" count="713" uniqueCount="442">
  <si>
    <t>EMBAJADOR EXTRAORDINARIO Y PLENIPOTENCIARIO</t>
  </si>
  <si>
    <t>MINISTRO CONSEJERO</t>
  </si>
  <si>
    <t>PRIMER SECRETARIO</t>
  </si>
  <si>
    <t>CONSEJERO</t>
  </si>
  <si>
    <t>SEGUNDO SECRETARIO</t>
  </si>
  <si>
    <t>TERCER SECRETARIO</t>
  </si>
  <si>
    <t>SECRETARIO</t>
  </si>
  <si>
    <t>AGREGADO COMERCIAL</t>
  </si>
  <si>
    <t>AGREGADO CULTURAL</t>
  </si>
  <si>
    <t>MENSAJERO</t>
  </si>
  <si>
    <t>PRIMER SECRETARIO Y CÓNSUL</t>
  </si>
  <si>
    <t>PORTERO DE EMBAJADA</t>
  </si>
  <si>
    <t xml:space="preserve">PRIMER SECRETARIO Y CÓNSUL </t>
  </si>
  <si>
    <t>PRIMER SECRETARIO Y CONSUL</t>
  </si>
  <si>
    <t xml:space="preserve">PRIMER SECRETARIO </t>
  </si>
  <si>
    <t>REPRESENTANTE PERMANENTE</t>
  </si>
  <si>
    <t>DELEGADO ALTERNO</t>
  </si>
  <si>
    <t>CONSUL GENERAL</t>
  </si>
  <si>
    <t>CONSUL</t>
  </si>
  <si>
    <t>VICE CONSUL</t>
  </si>
  <si>
    <t xml:space="preserve">VICE CONSUL </t>
  </si>
  <si>
    <t>CÓNSUL</t>
  </si>
  <si>
    <t xml:space="preserve">VICECONSUL </t>
  </si>
  <si>
    <t>AGREGADO DE TURISMO</t>
  </si>
  <si>
    <t xml:space="preserve">CONSUL GENERAL </t>
  </si>
  <si>
    <t>CONSULADO GENERAL DE GUATEMALA EN HOUSTON, TEXAS, ESTADOS UNIDOS DE AMERICA</t>
  </si>
  <si>
    <t>CONSULADO GENERAL DE GUATEMALA EN MIAMI, FLORIDA, ESTADOS UNIDOS DE AMERICA</t>
  </si>
  <si>
    <t>CONSULADO GENERAL DE GUATEMALA EN CHICAGO, ILLINOIS, ESTADOS UNIDOS DE AMERICA</t>
  </si>
  <si>
    <t>CONSULADO GENERAL DE GUATEMALA EN BENQUE VIEJO DEL CARMEN, BELICE</t>
  </si>
  <si>
    <t>EMBAJADA DE GUATEMALA EN LOS ESTADOS UNIDOS DE AMERICA</t>
  </si>
  <si>
    <t>EMBAJADA DE GUATEMALA EN LOS ESTADOS UNIDOS MEXICANOS</t>
  </si>
  <si>
    <t>EMBAJADA DE GUATEMALA ANTE LA SANTA SEDE</t>
  </si>
  <si>
    <t>EMBAJADA DE GUATEMALA EN EL ESTADO DE ISRAEL</t>
  </si>
  <si>
    <t>EMBAJADA DE GUATEMALA ANTE EL REINO DE  SUECIA</t>
  </si>
  <si>
    <t>EMBAJADA DE GUATEMALA EN BELICE</t>
  </si>
  <si>
    <t>EMBAJADA DE GUATEMALA EN LA FEDERACION DE RUSIA</t>
  </si>
  <si>
    <t>EMBAJADA DE GUATEMALA ANTE EL REINO DE LOS  PAISES BAJOS (HOLANDA)</t>
  </si>
  <si>
    <t>VICECONSUL</t>
  </si>
  <si>
    <t>EMBAJADA DE GUATEMALA EN LA MANCOMUNIDAD DE AUSTRALIA</t>
  </si>
  <si>
    <t>CONSULADO DE GUATEMALA EN SAN PEDRO SULA, CORTES REPÚBLICA DE HONDURAS</t>
  </si>
  <si>
    <t>EMBAJADA DE GUATEMALA EN LA REPÚBLICA DE EL SALVADOR</t>
  </si>
  <si>
    <t>EMBAJADA DE GUATEMALA EN LA REPÚBLICA DE HONDURAS</t>
  </si>
  <si>
    <t>EMBAJADA DE GUATEMALA EN LA REPÚBLICA DE NICARAGUA</t>
  </si>
  <si>
    <t>EMBAJADA DE GUATEMALA EN LA REPÚBLICA DE COSTA RICA</t>
  </si>
  <si>
    <t>EMBAJADA DE GUATEMALA EN REPÚBLICA DOMINICANA</t>
  </si>
  <si>
    <t>EMBAJADA DE GUATEMALA EN LA REPÚBLICA DE  PANAMA</t>
  </si>
  <si>
    <t>EMBAJADA DE GUATEMALA EN LA REPÚBLICA DE COLOMBIA</t>
  </si>
  <si>
    <t>EMBAJADA DE GUATEMALA EN LA REPÚBLICA DEL  ECUADOR</t>
  </si>
  <si>
    <t>EMBAJADA DE GUATEMALA EN LA REPÚBLICA FEDERATIVA DE BRASIL</t>
  </si>
  <si>
    <t xml:space="preserve">EMBAJADA DE GUATEMALA EN LA REPÚBLICA DE CHILE </t>
  </si>
  <si>
    <t>EMBAJADA DE GUATEMALA EN LA REPÚBLICA BOLIVARIANA DE  VENEZUELA</t>
  </si>
  <si>
    <t>EMBAJADA DE GUATEMALA EN LA REPÚBLICA ORIENTAL DEL URUGUAY</t>
  </si>
  <si>
    <t>EMBAJADA DE GUATEMALA EN LA REPÚBLICA FRANCESA</t>
  </si>
  <si>
    <t>EMBAJADA DE GUATEMALA EN LA REPÚBLICA FEDERAL DE ALEMANIA</t>
  </si>
  <si>
    <t>EMBAJADA DE GUATEMALA EN LA REPÚBLICA ITALIANA</t>
  </si>
  <si>
    <t>EMBAJADA DE GUATEMALA EN  LA REPÚBLICA DE COREA</t>
  </si>
  <si>
    <t>EMBAJADA DE GUATEMALA EN LA REPÚBLICA DE  AUSTRIA</t>
  </si>
  <si>
    <t>EMBAJADA DE GUATEMALA EN LA REPÚBLICA DE TRINIDAD Y TOBAGO</t>
  </si>
  <si>
    <t>EMBAJADA DE GUATEMALA EN LA REPÚBLICA DE INDIA</t>
  </si>
  <si>
    <t>EMBAJADA DE GUATEMALA EN LA REPÚBLICA ÁRABE DE EGIPTO</t>
  </si>
  <si>
    <t>EMBAJADA DE GUATEMALA ANTE EL REINO DE BÉLGICA</t>
  </si>
  <si>
    <t>EMBAJADA DE GUATEMALA EN JAPÓN</t>
  </si>
  <si>
    <t>EMBAJADA DE GUATEMALA EN LA CONFEDERACIÓN DE SUIZA</t>
  </si>
  <si>
    <t>EMBAJADA DE GUATEMALA ANTE EL REINO DE ESPAÑA</t>
  </si>
  <si>
    <t>CONSULADO GENERAL DE GUATEMALA EN MONTREAL, QUEBEC, CANADÁ</t>
  </si>
  <si>
    <t>BONO PROFESIONAL</t>
  </si>
  <si>
    <t xml:space="preserve">TERCER SECRETARIO                      </t>
  </si>
  <si>
    <t xml:space="preserve">SEGUNDO SECRETARIO                   </t>
  </si>
  <si>
    <t>EMBAJADA DE GUATEMALA EN LA REPÚBLICA DE  CHINA (TAIWÁN)</t>
  </si>
  <si>
    <t>EMBAJADA DE GUATEMALA EN LA REPÚBLICA DE CUBA</t>
  </si>
  <si>
    <t>EMBAJADA DE GUATEMALA EN EL REINO DE GRAN BRETAÑA E IRLANDA DEL NORTE ( INGLATERRA)</t>
  </si>
  <si>
    <t>EMBAJADA DE LA REPÚBLICA DE GUATEMALA ANTE EL REINO DE  MARRUECOS</t>
  </si>
  <si>
    <t>TOTAL</t>
  </si>
  <si>
    <t>PEDRO EUSEBIO TZUNUN XEC</t>
  </si>
  <si>
    <t>DORA IVONNE ARAGON LOPEZ DE SUBUJUY</t>
  </si>
  <si>
    <t>FLOR DE MARIA SANCHEZ FUENTES</t>
  </si>
  <si>
    <t>TANIA AZUCENA HERNANDEZ ALVAREZ</t>
  </si>
  <si>
    <t>CONSULADO GENERAL DE GUATEMALA EN NUEVA YORK, NUEVA YORK, EUA</t>
  </si>
  <si>
    <t>CONSULADO GENERAL DE GUATEMALA EN LOS ANGELES, CALIFORNIA, EUA</t>
  </si>
  <si>
    <t>JEENMIN ADELINA ALVIZURES REYES DE VICENTE</t>
  </si>
  <si>
    <t>DOUGLAS RONALD BARRERA ATENCIO</t>
  </si>
  <si>
    <t>HELEN IRACEMA ESCOBAR OCAMPO</t>
  </si>
  <si>
    <t>TELMA LEONOR BORRAYO CARRERA DE SOLÍS</t>
  </si>
  <si>
    <t>JOSÉ RODRIGO GUEVARA SOTO</t>
  </si>
  <si>
    <t>EVELIN MADAHI GARCÍA GUDIEL</t>
  </si>
  <si>
    <t>JOSÉ BARILLAS TRENNERT</t>
  </si>
  <si>
    <t>ROSA MARÍA  MÉRIDA ARIAS DE MORA</t>
  </si>
  <si>
    <t>JESSICA MARIA MENDOZA BARQUIN</t>
  </si>
  <si>
    <t>ANDREA AZUCENA DURINI GOLON</t>
  </si>
  <si>
    <t>PRISCILA EDITH REQUENA RODAS</t>
  </si>
  <si>
    <t>NIDIA IVETTE HERNÁNDEZ PANTALEÓN</t>
  </si>
  <si>
    <t>CONSULADO GENERAL DE GUATEMALA EN TAPACHULA, CHIAPAS, EUM</t>
  </si>
  <si>
    <t>EDWIN JOSUÉ MARROQUÍN BÁMACA</t>
  </si>
  <si>
    <t>MARÍA THELMA ROXANA RIEPELE MELGAR</t>
  </si>
  <si>
    <t>OLGA IVONNE SÁNCHEZ ARDÓN</t>
  </si>
  <si>
    <t>AURA ROXANA MONTUFAR LÓPEZ DE NERIO</t>
  </si>
  <si>
    <t>ELDA ELISABEL ENRIQUEZ DONIS</t>
  </si>
  <si>
    <t>CONSULADO DE GUATEMALA EN CIUDAD HIDALGO, CHIAPAS, EUM</t>
  </si>
  <si>
    <t>CONSULADO DE GUATEMALA EN COMITAN DE DOMINGUEZ, CHIAPAS, EUM</t>
  </si>
  <si>
    <t>FREDY SALVADOR CÁRDENAS</t>
  </si>
  <si>
    <t>CONSULADO GENERAL DE GUATEMALA EN SAN FRANCISCO, CALIFORNIA, EUA</t>
  </si>
  <si>
    <t>PATRICIA EUGENIA LAVAGNINO SPINOLA</t>
  </si>
  <si>
    <t>SULY SULEMA HUITZ FRANCO</t>
  </si>
  <si>
    <t>MANUEL ARNOLDO AJQUEJAY CÁN</t>
  </si>
  <si>
    <t>GLENDA ODILIA ARRIOLA ZELADA</t>
  </si>
  <si>
    <t>CONSULADO GENERAL DE LA REPÚBLICA DE GUATEMALA EN LA CIUDAD DE MONTERREY, ESTADO DE NUEVO LEÓN, EUM</t>
  </si>
  <si>
    <t>CONSULADO GENERAL DE GUATEMALA EN TIJUANA, BAJA CALIFORNIA, EUM</t>
  </si>
  <si>
    <t>CARLOS RAFAEL OLIVA CALDERON</t>
  </si>
  <si>
    <t>HENRY GIOVANNI ORTIZ ASTURIAS</t>
  </si>
  <si>
    <t>CONSULADO GENERAL DE GUATEMALA EN DENVER COLORADO, EUA</t>
  </si>
  <si>
    <t>JUAN FERNANDO VALEY REYNA</t>
  </si>
  <si>
    <t>RUDY ARNOLDO MONTERROSO GARCÍA</t>
  </si>
  <si>
    <t>CRISTOBAL ADALBERTO HERRERA DUBÓN</t>
  </si>
  <si>
    <t>MIRIAM LUCRECIA BETZABÉ LÉMUS ALVAREZ</t>
  </si>
  <si>
    <t>CARLOS ENRIQUE AVILA SANDOVAL</t>
  </si>
  <si>
    <t>CONSULADO GENERAL DE GUATEMALA EN PHOENIX, ARIZONA, EUA</t>
  </si>
  <si>
    <t>OSCAR ADOLFO PADILLA LAM</t>
  </si>
  <si>
    <t>JUAN CARLOS SANTOS CALDERON</t>
  </si>
  <si>
    <t>CONSULADO GENERAL DE GUATEMALA EN ATLANTA,GEORGIA, EUA</t>
  </si>
  <si>
    <t>ANA CRISTINA ESPAÑA GALLARDO</t>
  </si>
  <si>
    <t>RAÚL ALBERTO VELÁSQUEZ GONZÁLEZ</t>
  </si>
  <si>
    <t>MARÍA DEL ROSARIO OVANDO CASTRO</t>
  </si>
  <si>
    <t>CONSULADO GENERAL DE GUATEMALA EN PROVIDENCE,  RHODE ISLAND,  EUA</t>
  </si>
  <si>
    <t>JORGE ALBERTO FIGUEROA SALGUERO</t>
  </si>
  <si>
    <t>LILIANA ISABEL ZUÑIGA CARTAGENA</t>
  </si>
  <si>
    <t>GLADYS SIOMARA CÁRDENAS MIRÓN DE MUÑOZ</t>
  </si>
  <si>
    <t>SUSANA MARIELA ESQUIVEL CHICAS</t>
  </si>
  <si>
    <t>CONSULADO GENERAL DE GUATEMALA EN TENOSIQUE, TABASCO, EUM</t>
  </si>
  <si>
    <t>LUIS EDUARDO MONTENEGRO SINGER</t>
  </si>
  <si>
    <t>JUAN FERNANDO LANTAN SANTOS</t>
  </si>
  <si>
    <t>EDGAR FELIPE  AGUILAR CHÁN</t>
  </si>
  <si>
    <t>NOEL FRANCISCO VASQUEZ DAVILA</t>
  </si>
  <si>
    <t>LIBNA ELUBINA BONILLA ALARCÓN</t>
  </si>
  <si>
    <t>SABINA ELENA RAMÍREZ RAYMUNDO</t>
  </si>
  <si>
    <t>MIGUEL ROBERTO SOLIS AVALOS</t>
  </si>
  <si>
    <t>KARLA ROBERTHA ARANA MOGUEL DE JUÁREZ</t>
  </si>
  <si>
    <t>VIVIANA RAQUEL ARENAS AGUILAR</t>
  </si>
  <si>
    <t>RODOLFO CACAO</t>
  </si>
  <si>
    <t>ADA YANIRA GUTIÉRREZ LORENZANA</t>
  </si>
  <si>
    <t>AURA ROXANNA MONTERROZA GARCÍA</t>
  </si>
  <si>
    <t>MARÍA EUGENIA ALVAREZ RUIZ</t>
  </si>
  <si>
    <t>ARTURO ROMEO DUARTE ORTÍZ</t>
  </si>
  <si>
    <t>CARLOS JOSÉ ESCOBEDO MENENDEZ</t>
  </si>
  <si>
    <t>FEDERICO BERNARDO VILLACORTA NOVAL</t>
  </si>
  <si>
    <t>JOSÉ ANDRES OLIVA GONZÁLEZ</t>
  </si>
  <si>
    <t>ANA MARÍA LEÓN JÓ DE CHANG</t>
  </si>
  <si>
    <t>CLARA LUZ ARRIAZA AYALA</t>
  </si>
  <si>
    <t>MARÍA FRANCINE DE JESÚS MORALES QUIÑÓNEZ</t>
  </si>
  <si>
    <t>IRMA CONSUELO JIMENEZ CASTELLANOS</t>
  </si>
  <si>
    <t>IRENE EDITH SALVATIERRA MEJIA</t>
  </si>
  <si>
    <t>JOHANNA MARLENE ANAYURI  REYNOSO URZÚA</t>
  </si>
  <si>
    <t>LUIS ERNESTO MOLINA CARDONA</t>
  </si>
  <si>
    <t>WALTHER NOACK SIERRA</t>
  </si>
  <si>
    <t>ANA AMILZA MORALES BRAN DE GONZALEZ</t>
  </si>
  <si>
    <t>CLAUDIA ANAYTÉ SAMAYOA ARGÜELLO</t>
  </si>
  <si>
    <t>RIGOBERTO BARRIENTOS VALDEZ</t>
  </si>
  <si>
    <t>ANA PATRICIA  RAMÍREZ MORALES</t>
  </si>
  <si>
    <t>RUDY ARMANDO COXAJ LÓPEZ</t>
  </si>
  <si>
    <t>SERGIO ALEJANDRO HERNÁNDEZ GARCÍA</t>
  </si>
  <si>
    <t>SANDRA LORENA MOLINA MORALES</t>
  </si>
  <si>
    <t>GLENDA MARÍA PÉREZ</t>
  </si>
  <si>
    <t>CINDY LISSETH PAZ LÓPEZ</t>
  </si>
  <si>
    <t>BLANCA RITA JOSEFINA CLAVERIE DÍAZ DE SCIOLLI</t>
  </si>
  <si>
    <t>MARÍA LUZ ENRÍQUEZ LEÓN DE ZYRIEK</t>
  </si>
  <si>
    <t>GUSTAVO FERNANDO ABADIA  CASTELLANOS</t>
  </si>
  <si>
    <t>PEDRO JULIO GORDILLO DÍAZ</t>
  </si>
  <si>
    <t>IRIS JULISSA HENGSTENBERG DELGADO DE GROS</t>
  </si>
  <si>
    <t>JAVIER VALLADARES URRUELA</t>
  </si>
  <si>
    <t>RICARDO ENRIQUEZ ENRIQUEZ</t>
  </si>
  <si>
    <t>DORA ELIZABETH OLMEDO SANTOS</t>
  </si>
  <si>
    <t>DENIS RENE ORTIZ TOLEDO</t>
  </si>
  <si>
    <t>MARCIA CARLOTTA MÉNDEZ LEONARDO</t>
  </si>
  <si>
    <t>JAI FERNANDO MORALES ALLAN</t>
  </si>
  <si>
    <t>MARIA SILVIA LETICIA WOHLERS GOMAR</t>
  </si>
  <si>
    <t>ALFREDO VASQUEZ RIVERA</t>
  </si>
  <si>
    <t>JOSE ALBERTO BRIZ GUTIERREZ</t>
  </si>
  <si>
    <t>MYRIAM LISETH DE LA ROCA ALVAREZ</t>
  </si>
  <si>
    <t>CARLOS EDUARDO MEYER SOSA</t>
  </si>
  <si>
    <t>CARLOS HUMBERTO JIMENEZ LICONA</t>
  </si>
  <si>
    <t>ALLAN DANIEL PÉREZ HERNÁNDEZ</t>
  </si>
  <si>
    <t>ALEJANDRO FAJARDO ESTRADA</t>
  </si>
  <si>
    <t>FRANCISCO ROBERTO GROSS HERNÁNDEZ-KRAMER</t>
  </si>
  <si>
    <t>BRENDA ALICIA  PAZ GOMEZ DE GHASSEMI</t>
  </si>
  <si>
    <t>OLGA MARÍA PÉREZ TUNA</t>
  </si>
  <si>
    <t>LUIS DAVID VARGAS MÉNDEZ</t>
  </si>
  <si>
    <t>EDI DAVID GONZÁLEZ HERNÁNDEZ</t>
  </si>
  <si>
    <t>MARIO ERNESTO MORAZAN BARAHONA</t>
  </si>
  <si>
    <t>EDGAR DANIEL LEAL MATTA</t>
  </si>
  <si>
    <t>DORIS MARIBEL QUEZADA GUZMÁN</t>
  </si>
  <si>
    <t>MISIÓN PERMANENTE DE GUATEMALA ANTE LA ONU, NUEVA YORK, NUEVA YORK, EUA</t>
  </si>
  <si>
    <t>DAVID MULET LIND</t>
  </si>
  <si>
    <t>MAGALY MASAYA RUÍZ DE FLORES</t>
  </si>
  <si>
    <t>CARLOS ALBERTO GARCIA REYES</t>
  </si>
  <si>
    <t>JORGE SKINNER-KLEE ARENALES</t>
  </si>
  <si>
    <t>OMAR LISANDRO CASTAÑEDA SOLARES</t>
  </si>
  <si>
    <t>JUAN ANTONIO BENARD ESTRADA</t>
  </si>
  <si>
    <t>EDGAR ANDRÉS MOLINA LINARES</t>
  </si>
  <si>
    <t>MISIÓN PERMANENTE DE GUATEMALA ANTE LA ONU EN GINEBRA, SUIZA.</t>
  </si>
  <si>
    <t>CARLA MARÍA RODRÍGUEZ MANCIA</t>
  </si>
  <si>
    <t>LUIS ERICK GUDIEL PINEDA</t>
  </si>
  <si>
    <t>ALICIA MARÍA MARROQUÍN MOGOLLÓN</t>
  </si>
  <si>
    <t>SULMI LETICIA BARRIOS MONZON</t>
  </si>
  <si>
    <t>CECILIA BEATRÍZ CÁCERES VALDEZ</t>
  </si>
  <si>
    <t>MISIÓN PERMANENTE DE GUATEMALA ANTE  LA OEA, WASHINGTON, D.C. EUA.</t>
  </si>
  <si>
    <t>MAURICIO ROBERTO BENARD ESTRADA</t>
  </si>
  <si>
    <t>JORGE EDUARDO CONTRERAS SANDOVAL</t>
  </si>
  <si>
    <t>CELESTE AMPARO MARINELLI BLOCK</t>
  </si>
  <si>
    <t>LUIS RAÚL ESTÉVEZ LÓPEZ</t>
  </si>
  <si>
    <t>LUCÍA RODRÍGUEZ FETZER</t>
  </si>
  <si>
    <t>LESTHER ANTONIO ORTEGA LEMUS</t>
  </si>
  <si>
    <t>MAYNOR JACOBO CUYÚN SALGUERO</t>
  </si>
  <si>
    <t>CARLOS EMMANUEL HERRERA JACQUELIN</t>
  </si>
  <si>
    <t>CONSULADO GENERAL DE GUATEMALA EN SILVER SPRING, MARYLAND EUA</t>
  </si>
  <si>
    <t>DINA BEATRIZ  MOGOLLÓN VARGAS</t>
  </si>
  <si>
    <t>MARÍA ANDREA FURLÁN URRUTIA</t>
  </si>
  <si>
    <t>EDGAR MARTIN MEJÍA OVANDO</t>
  </si>
  <si>
    <t>ELSA LILIANA SAMAYOA JIMENEZ</t>
  </si>
  <si>
    <t>GEOVANI RENE CASTILLO POLANCO</t>
  </si>
  <si>
    <t>MARIO ANDRES RODRÍGUEZ GARCIA</t>
  </si>
  <si>
    <t>CONSULADO GENERAL DE GUATEMALA EN OAXACA, ESTADO DE OAXACA, EUM</t>
  </si>
  <si>
    <t>CARLOS RANFERI GÓMEZ LÓPEZ</t>
  </si>
  <si>
    <t>CONSULADO GENERAL DE GUATEMALA EN TUXTLA GUTIÉRREZ, ESTADO DE CHIAPAS, EUM</t>
  </si>
  <si>
    <t>ERICK WOTZBELY CARDONA CHÁVEZ</t>
  </si>
  <si>
    <t>CONSULADO DE GUATEMALA EN McALLEN, TEXAS, EUA</t>
  </si>
  <si>
    <t>SILVIA YOJHANA SAMINES IXCOL</t>
  </si>
  <si>
    <t>SANDRA PATRICIA CARDENAS DE LEÓN</t>
  </si>
  <si>
    <t>ANA LUCÍA FERNÁNDEZ JUÁREZ</t>
  </si>
  <si>
    <t>CONSULADO DE GUATEMALA EN LA CIUDAD DE SAN BERNARDINO, CALIFORNIA, EUA</t>
  </si>
  <si>
    <t>BILLY ADOLFO JOSÉ MUÑOZ MIRANDA</t>
  </si>
  <si>
    <t>ANA LETICIA PINEDA VÁSQUEZ DE DONIS</t>
  </si>
  <si>
    <t>LUIS ENRIQUE SANTOS CANÓN</t>
  </si>
  <si>
    <t>MARÍA IRENE MUÑOZ ARGUETA</t>
  </si>
  <si>
    <t>CONSULADO DE GUATEMALA EN LA CIUDAD DE DEL RÍO TEXAS, EUA</t>
  </si>
  <si>
    <t>JORGE RAFAEL ARCHILA RUIZ</t>
  </si>
  <si>
    <t>ELVIS RENÉ MARROQUÍN GUTIÉRREZ</t>
  </si>
  <si>
    <t>CONSULADO DE LA REPÚBLICA DE GUATEMALA EN LA CIUDAD TUCSON, ARIZONA, EUA</t>
  </si>
  <si>
    <t xml:space="preserve">CARLOS ENRIQUÉ DE LEÓN LÓPEZ </t>
  </si>
  <si>
    <t>LIDIA ROSMERY ESTRADA COLINDRES</t>
  </si>
  <si>
    <t>AGENCIA CONSULAR DE LA REPÚBLICA DE GUATEMALA EN LA CIUDAD DE ARRIAGA, ESTADO DE CHIAPAS, EUM</t>
  </si>
  <si>
    <t>SERGIO MAURICIO  LARA SANDOVAL</t>
  </si>
  <si>
    <t>HUGO ARNOLDO BLANCO</t>
  </si>
  <si>
    <t>PABLO ALEJANDRO MOLINA LEONARDO</t>
  </si>
  <si>
    <t>CONSULADO DE GUATEMALA EN LA CIUDAD DE ACAYUCAN, ESTADO DE VERACRUZ, EUM</t>
  </si>
  <si>
    <t>UBICACIÓN/NOMBRE</t>
  </si>
  <si>
    <t>PUESTO</t>
  </si>
  <si>
    <t>DEMET MAYABASARÁN BETHANCOURT</t>
  </si>
  <si>
    <t>VINICIO IVÁN ORDOÑEZ GREGORIO</t>
  </si>
  <si>
    <t>VICECÓNSUL</t>
  </si>
  <si>
    <t>NURIA LUCRECIA GÓMEZ DE PAZ</t>
  </si>
  <si>
    <t>SINDY PAOLA NOLASCO GALICIA</t>
  </si>
  <si>
    <t>CONSULADO GENERAL DE GUATEMALA EN LA CIUDAD DE SEATTLE, WASHINGTON, ESTADOS UNIDOS DE AMÉRICA</t>
  </si>
  <si>
    <t>CLAUDIA NOEMI  GATICA SANTOS DE MORENO</t>
  </si>
  <si>
    <t>CÓNSUL GENERAL</t>
  </si>
  <si>
    <t xml:space="preserve">VICECÓNSUL </t>
  </si>
  <si>
    <t>CONSULADO GENERAL DE GUATEMALA EN OKLAHOMA CITY, OKLAHOMA, ESTADOS UNIDOS DE AMÉRICA</t>
  </si>
  <si>
    <t>CONSULADO GENERAL DE GUATEMALA EN LA CIUDAD DE RALEIGH, CAROLINA DEL NORTE, ESTADOS UNIDOS DE AMÉRICA</t>
  </si>
  <si>
    <t>DAYANA MICHAEL VICENTE GARCÍA</t>
  </si>
  <si>
    <t>BARBARA MICHELLE CHUMIL GONZALEZ</t>
  </si>
  <si>
    <t>CONSULADO DE GUATEMALA EN LA CIUDAD DE LAKE WORTH, FLORIDA, ESTADOS UNIDOS DE AMÉRICA</t>
  </si>
  <si>
    <t>LESLYE SAMANTA ILLESCAS HURTARTE</t>
  </si>
  <si>
    <t>SANDRA NOVELINA DE LA PAZ MOLINA DE MARROQUÍN</t>
  </si>
  <si>
    <t>EMBAJADA DE GUATEMALA EN LA REPÚBLICA DEL PERÚ</t>
  </si>
  <si>
    <t>IRMA VERÓNICA  ARAUJO SAMAYOA</t>
  </si>
  <si>
    <t>ROQUE ABEL ARRIAGA MARTÍNEZ</t>
  </si>
  <si>
    <t>EMBAJADA DE GUATEMALA EN LA REPÚBLICA DE ARGENTINA</t>
  </si>
  <si>
    <t>EMBAJADA DE GUATEMALA EN CANADÁ</t>
  </si>
  <si>
    <t>EMBAJADA DE GUATEMALA EN LA REPÚBLICA DE TURQUÍA</t>
  </si>
  <si>
    <t>LARS HENRIK PIRA PEREZ</t>
  </si>
  <si>
    <t>JOSE ARTURO RODRIGUEZ DÍAZ</t>
  </si>
  <si>
    <t>MANOLO FEDERICO MURALLES GARCÍA</t>
  </si>
  <si>
    <t>WALTER ARTUR ESTRADA HERNANDEZ</t>
  </si>
  <si>
    <t>AGREGADO DE PRENSA</t>
  </si>
  <si>
    <t>HÉCTOR IVÁN ESPINOZA FARFÁN</t>
  </si>
  <si>
    <t>KAREN DANIELA ORTIZ FIGUEROA</t>
  </si>
  <si>
    <t>SELVIN EFRAÍN ISALES PALENCIA</t>
  </si>
  <si>
    <t>INGRID CECILIA KARINA RAFAEL LOARCA</t>
  </si>
  <si>
    <t>RONY ABIÚ CHALÍ LÓPEZ</t>
  </si>
  <si>
    <t>JOSÉ GABRIEL LAMBOUR PEÑALONZO</t>
  </si>
  <si>
    <t xml:space="preserve">RANDY ESTUARDO CASTILLO TOCAY </t>
  </si>
  <si>
    <t>OLGA YOLANDA CORONADO CHAJÓN</t>
  </si>
  <si>
    <t>NIVIA ROSEMARY ARAUZ MONZON</t>
  </si>
  <si>
    <t>JULIO EDUARDO OROZCO PEREZ</t>
  </si>
  <si>
    <t>ANA MARIA CAL SANCHEZ</t>
  </si>
  <si>
    <t>VIVIAN YADIRA FLORES GUTIERREZ DE FIGUEROA</t>
  </si>
  <si>
    <t>BEATRIZ MARÍA SÁNCHEZ PAZ</t>
  </si>
  <si>
    <t>REAGAN VEGA SANTIZO DE TOLEDO</t>
  </si>
  <si>
    <t>DOMINGA LISSETTE ORDOÑEZ SAENZ</t>
  </si>
  <si>
    <t>GEORGES DE LA ROCHE DU RONZET PLIHAL</t>
  </si>
  <si>
    <t>CARLOS ENRIQUE CHOPÉN CHOC</t>
  </si>
  <si>
    <t>CARLOS VALENTINO CAZALI DIAZ</t>
  </si>
  <si>
    <t>TEKANDI PANIAGUA FLORES</t>
  </si>
  <si>
    <t>COMPENSACIÓN SALARIAL</t>
  </si>
  <si>
    <t>BONO DE ANTIGÜEDAD</t>
  </si>
  <si>
    <t>GASTO DE REPRESENTACIÓN</t>
  </si>
  <si>
    <t>BONO         66-2000</t>
  </si>
  <si>
    <t>COMPENSACIÓN COSTO DE VIDA</t>
  </si>
  <si>
    <t>SALARIO BASE</t>
  </si>
  <si>
    <t>MORAMAY BERTHA RUTH GODOY ESCOBEDO</t>
  </si>
  <si>
    <t>GUSTAVO ADOLFO LOPEZ CALDERON</t>
  </si>
  <si>
    <t>JAIME JOSÉ REGALADO OLIVA</t>
  </si>
  <si>
    <t>SHARON BERNARDETH JUAREZ ARGUETA</t>
  </si>
  <si>
    <t>MARÍA DEL ROSARIO ESTRADA GIRÓN</t>
  </si>
  <si>
    <t>ANA ELIZABETH VALDES RANK DE SPERISEN</t>
  </si>
  <si>
    <t>ANA MARIA ARELLANO PEREZ</t>
  </si>
  <si>
    <t>MARIO ADOLFO BÚCARO FLORES</t>
  </si>
  <si>
    <t>JOSÉ GUILLERMO LÓPEZ FUENTES</t>
  </si>
  <si>
    <t>MARIO RENÉ GÓNZALEZ BOLAÑOS</t>
  </si>
  <si>
    <t>JOSÉ RODOLFO  CONTRERAS CARRIÓN</t>
  </si>
  <si>
    <t>SANDRA AMÉRICA NORIEGA URIZAR</t>
  </si>
  <si>
    <t>KEVIN RALBY ALFARO BARAHONA</t>
  </si>
  <si>
    <t>ALAN ESTUARDO ESCOBEDO ARRIAZA</t>
  </si>
  <si>
    <t>DIANA CAROLINA SAZO MARROQUÍN</t>
  </si>
  <si>
    <t>ELVIRA RAQUEL DONADO FLORES</t>
  </si>
  <si>
    <t>MERCEDES ALEJANDRA SAAVEDRA TORRES DE BELTETON</t>
  </si>
  <si>
    <t>VICE CÓNSUL</t>
  </si>
  <si>
    <t>CONSULADO GENERAL DE LA REPÚBLICA DE GUATEMALA EN LA CIUDAD DE SAN LUIS POTOSÍ, ESTADO DE SAN LUIS POTOSÍ, ESTADOS UNIDOS MEXICANOS</t>
  </si>
  <si>
    <t>HÉCTOR RAMIRO SIPAC CUIN</t>
  </si>
  <si>
    <t xml:space="preserve">VICE CÓNSUL </t>
  </si>
  <si>
    <t>LUIS FERNANDO ARRIAZA ARGUETA</t>
  </si>
  <si>
    <t>OLGA JULISSA ANZUETO AGUILAR</t>
  </si>
  <si>
    <t>ANDREA NATHALIA RUIZ JORDAN</t>
  </si>
  <si>
    <t>NERY SALVADOR ALEMAN RUIZ</t>
  </si>
  <si>
    <t>BIANKA BABETTE GALINDO ROSSEL</t>
  </si>
  <si>
    <t>JORGE ARNULFO TOLÓN PÉREZ</t>
  </si>
  <si>
    <t>BRENDA MARIBEL PINEDA PINEDA</t>
  </si>
  <si>
    <t>MANUEL ESTUARDO ROLDAN BARILLAS</t>
  </si>
  <si>
    <t>MARÍA ANTONIA   YUPE PATZÁN DE ALVAREZ</t>
  </si>
  <si>
    <t>EMBAJADA DE LA REPÚBLICA DE GUATEMALA EN LA REPÚBLICA DE SUDÁFRICA</t>
  </si>
  <si>
    <t>LEONARDO SALVADOR RAMOS SURIA</t>
  </si>
  <si>
    <t>INGRID RASHSHELL LOPEZ DIAZ</t>
  </si>
  <si>
    <t>HUGO OSMAR PALACIOS URIZAR</t>
  </si>
  <si>
    <t>JAQUELINE ADRIANA MELGAR FIGUEROA</t>
  </si>
  <si>
    <t>DIEGO ALEJANDRO UBICO AGUILAR</t>
  </si>
  <si>
    <t>CRISTA PRICILA VILLATORO DELGADO</t>
  </si>
  <si>
    <t>ALICIA VIRGINIA CASTILLO SOSA</t>
  </si>
  <si>
    <t>CONSULADO GENERAL DE LA REPÚBLICA DE GUATEMALA EN LA CIUDAD DE PHILADELPHIA, PENNSYLVANIA, ESTADOS UNIDOS DE AMÉRICA</t>
  </si>
  <si>
    <t>ELIDA ESPERANZA CHOC AGUILAR DE TOLEDO</t>
  </si>
  <si>
    <t>CONSULADO GENERAL DE LA REPÚBLICA DE GUATEMALA EN LA CIUDAD DE COLUMBUS, OHIO, ESTADOS UNIDOS DE AMÉRICA</t>
  </si>
  <si>
    <t>SANDRA PATRICIA LÓPEZ ZELEDÓN DE RALDA</t>
  </si>
  <si>
    <t>JOSÉ JUAN PABLO MUÑOZ</t>
  </si>
  <si>
    <t>ROSMERY MARIELA JUAREZ CARRANZA</t>
  </si>
  <si>
    <t>LIGIA MARIBEL AMEZQUITA GODOY</t>
  </si>
  <si>
    <t>BAYRON VINICIO MORALES LOPEZ</t>
  </si>
  <si>
    <t>SARA SOFIA SOTO GONZALEZ</t>
  </si>
  <si>
    <t>ESMAYLIN THOMAS DANIEL GOMEZ ESCOBEDO</t>
  </si>
  <si>
    <t>GUISELA ATALIDA GODINEZ SAZO</t>
  </si>
  <si>
    <t>MANUEL EDUARDO ROCA CASTILLO</t>
  </si>
  <si>
    <t>JOSUÉ ABEL DIAZ VILLEGAS</t>
  </si>
  <si>
    <t>WILLY ALBERTO GÓMEZ TIRADO</t>
  </si>
  <si>
    <t>SUSSELY ANAITE SANCHEZ MIRANDA</t>
  </si>
  <si>
    <t>ALONDRA EMPERATRIZ MORALES CU</t>
  </si>
  <si>
    <t>EMBAJADA DE LA REPÚBLICA DE GUATEMALA EN EL REINO DE TAILANDIA</t>
  </si>
  <si>
    <t>EMBAJADA DE LA REPÚBLICA DE GUATEMALA EN LOS EMIRATOS ÁRABES UNIDOS</t>
  </si>
  <si>
    <t>EMBAJADA DE LA REPÚBLICA DE GUATEMALA EN LA REPÚBLICA DE INDONESIA</t>
  </si>
  <si>
    <t>LUIS ANTONIO LAM PADILLA</t>
  </si>
  <si>
    <t>ERICK ESTUARDO ESCOBEDO AYALA</t>
  </si>
  <si>
    <t>MAYRA CECILIA RUIZ PRADO</t>
  </si>
  <si>
    <t>JOSE RAFAEL ROMERO GONZALEZ</t>
  </si>
  <si>
    <t>FABIAN RAYMUNDO ESTRADA OSORIO</t>
  </si>
  <si>
    <t>ZULMA LUCRECIA VARGAS GARCIA</t>
  </si>
  <si>
    <t>TIRSO BEJARANO LOPEZ</t>
  </si>
  <si>
    <t>YRVIN JAIRON RAMIREZ GOMEZ</t>
  </si>
  <si>
    <t>LINDA ABIGAIL SALAZAR GIRON</t>
  </si>
  <si>
    <t>CARLOS EDUARDO BRAN GÓMEZ</t>
  </si>
  <si>
    <t>MARCO TULIO GUSTAVO CHICAS SOSA</t>
  </si>
  <si>
    <t>ANDREA FLOR DE MARIA CRUZ MORATAYA</t>
  </si>
  <si>
    <t>JOSE ESTUARDO GONZALEZ HERNANDEZ</t>
  </si>
  <si>
    <t>SELVIN ANTONIO CONTRERAS PEREZ</t>
  </si>
  <si>
    <t>BAUDILIO ESTRADA TORRES</t>
  </si>
  <si>
    <t>ESAÚ ESTRADA AGUILAR</t>
  </si>
  <si>
    <t>EMBAJADA DE LA REPÚBLICA DE GUATEMALA EN LA REPÚBLICA DEL PARAGUAY</t>
  </si>
  <si>
    <t>MARCO ANTONIO MURALLES ORTÍZ</t>
  </si>
  <si>
    <t>WILLIAM EDWARD TURTON FURLAN</t>
  </si>
  <si>
    <t>MARIA LAURA PINEDA CASTELLANOS DE BRIODY</t>
  </si>
  <si>
    <t>CARLOS AUGUSTO MEDRANO GALICIA</t>
  </si>
  <si>
    <t>JENIFER MARILU MENDEZ PINTO</t>
  </si>
  <si>
    <t>FABIOLA VIOLETA CASTILLO BARRIOS</t>
  </si>
  <si>
    <t>VIVIAN GABRIELA MORALES CHICÓ</t>
  </si>
  <si>
    <t>NO.</t>
  </si>
  <si>
    <t>KIMBERLY ELIZABETH HERNÁNDEZ CHACÓN</t>
  </si>
  <si>
    <t>MARÍA GUADALUPE MARROQUÍN LEMUS</t>
  </si>
  <si>
    <t>ANA MARISOL BEATRIZ GARRIDO DE LEON</t>
  </si>
  <si>
    <t>LUIS FERNANDO CARRANZA CIFUENTES</t>
  </si>
  <si>
    <t>FRANKLIN SMILE FLORES MAYORGA</t>
  </si>
  <si>
    <t>PABLO CESAR GARCIA SAENZ</t>
  </si>
  <si>
    <t>YOVANI BERGANZA GALICIA</t>
  </si>
  <si>
    <t>ROSA MARIA SALGUERO SALGUERO</t>
  </si>
  <si>
    <t>JAIRON RODOLFO CAMO ALDANA</t>
  </si>
  <si>
    <t>MONICA RENATA BOLAÑOS PEREZ</t>
  </si>
  <si>
    <t>JAIRO DAVID ESTRADA BARRIOS</t>
  </si>
  <si>
    <t>CONSULADO GENERAL DE LA REPÚBLICA DE GUATEMALA EN LA CIUDAD DE MÉRIDA, YUCATÁN, ESTADOS UNIDOS MEXICANOS</t>
  </si>
  <si>
    <t>CARLOS IVAN MELCHOR SOLORZANO</t>
  </si>
  <si>
    <t>BILLY TOSHIKO LAM PADILLA</t>
  </si>
  <si>
    <t>MARIO SERGIO BRÁN GARCÍA</t>
  </si>
  <si>
    <t>ALFONSO JOSÉ QUIÑÓNEZ LEMUS</t>
  </si>
  <si>
    <t>DUNIA ALICIA MIRANDA MORALES</t>
  </si>
  <si>
    <t>FRANK JARED RIVERO MÉRIDA</t>
  </si>
  <si>
    <t>CINDY SOENIA ESTEBAN MARROQUÍN</t>
  </si>
  <si>
    <t>KARLA ACUÑA VELA</t>
  </si>
  <si>
    <t>DEMCI ARNOLDO LÓPEZ VILLATORO</t>
  </si>
  <si>
    <t>EDELFO RUBELIO MARTÍNEZ HERRERA</t>
  </si>
  <si>
    <t xml:space="preserve">PRIMER SECRETARIO Y CÓNSUL  </t>
  </si>
  <si>
    <t>CONSULADO DE LA REPÚBLICA DE GUATEMALA EN LA CIUDAD DE DALLAS, TEXAS, ESTADOS UNIDOS DE AMÉRICA</t>
  </si>
  <si>
    <t>MANUELA MARÍA RODRÍGUEZ MELGAR</t>
  </si>
  <si>
    <t>RONALD ESTUARDO RECINOS GÓMEZ</t>
  </si>
  <si>
    <t>CONSULADO DE LA REPÚBLICA DE GUATEMALA EN LA CIUDAD DE RIVERHEAD, NUEVA YORK, ESTADOS UNIDOS DE AMÉRICA</t>
  </si>
  <si>
    <t>ANA ELENA MERCEDES FLORES CHAVARRIA DE ROJAS</t>
  </si>
  <si>
    <t>GABRIEL ORELLANA ZABALZA</t>
  </si>
  <si>
    <t>CONSULADO GENERAL DE LA REPÚBLICA DE GUATEMALA EN LA CIUDAD DE VANCOUVER, COLUMBIA BRITÁNICA, CANADÁ</t>
  </si>
  <si>
    <t>ERWIN RUDY ROBERTO ARCHILA FALLA</t>
  </si>
  <si>
    <t>CARLOS RICARDO BAUTISTA CÁMBARA</t>
  </si>
  <si>
    <t>ANA LUISA GATICA PALACIOS DE ARCHILA</t>
  </si>
  <si>
    <t>EDUARDO ANTONIO ESCOBEDO SANABRIA</t>
  </si>
  <si>
    <t>MARIO RENÉ AZMITIA ZALDAÑA</t>
  </si>
  <si>
    <t>NELSON RAFAEL OLIVERO GARCIA</t>
  </si>
  <si>
    <t>EDUARDO MEJÍA CALITO</t>
  </si>
  <si>
    <t>JUAN ANDRES VALLADARES CALDERÓN</t>
  </si>
  <si>
    <t>OLGA MARIA AGUJA ZUÑIGA</t>
  </si>
  <si>
    <t>LIZA MARÍA CIFUENTES YEE</t>
  </si>
  <si>
    <t>JOSÉ EDUARDO BASSILA AYUSO</t>
  </si>
  <si>
    <t>CARLOS JOSÉ  ARROYAVE PRERA</t>
  </si>
  <si>
    <t>ANGELA MARÍA DE LOURDES CHÁVEZ BIETTI</t>
  </si>
  <si>
    <t>SERIN NIDAL MUBARAK ZEID</t>
  </si>
  <si>
    <t>MELVIN ROLANDO BELTRÁN RODAS</t>
  </si>
  <si>
    <t>WENDI PAOLA PÉREZ GÁMEZ DE MALDONADO</t>
  </si>
  <si>
    <t>CARLOS FERNANDO ABRAHAM QUILO EBERT</t>
  </si>
  <si>
    <t>ANGEL DAVID MORALES ZECEÑA</t>
  </si>
  <si>
    <t>EDNA JUDITH VELÁSQUEZ LÓPEZ</t>
  </si>
  <si>
    <t>ESTELA ELVIRA QUINILLA ZACARÍAS</t>
  </si>
  <si>
    <t>MARÍA DEL ROSARIO ARGUETA LUNA</t>
  </si>
  <si>
    <t>ROXANA HAYDÉE PALMA COYOY</t>
  </si>
  <si>
    <t>VICE  CÓNSUL</t>
  </si>
  <si>
    <t>HUGO HAROLDO HUN ARCHILA</t>
  </si>
  <si>
    <t>LUIS MANUEL ZECEÑA WAY</t>
  </si>
  <si>
    <t>ALLAN OMAR CORONADO ARRIAZA</t>
  </si>
  <si>
    <t>LUIS ALBERTO CONTRERAS GARCIA</t>
  </si>
  <si>
    <t>JORGE ALFREDO LEMCKE AREVALO</t>
  </si>
  <si>
    <t>ROEMER ROELCY CASTRO CABRERA</t>
  </si>
  <si>
    <t>HERNAN ORLANDO HERNANDEZ REYES</t>
  </si>
  <si>
    <t>LIGIA SUSSELY REYES ARMAS</t>
  </si>
  <si>
    <t>DIEGO MENESES ZAMORA</t>
  </si>
  <si>
    <t>ANGEL MANUEL SALAZAR ANLÉU</t>
  </si>
</sst>
</file>

<file path=xl/styles.xml><?xml version="1.0" encoding="utf-8"?>
<styleSheet xmlns="http://schemas.openxmlformats.org/spreadsheetml/2006/main">
  <numFmts count="40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d\ &quot;de&quot;\ mmmm\ &quot;de&quot;\ yyyy"/>
    <numFmt numFmtId="181" formatCode="mmmm\-yy"/>
    <numFmt numFmtId="182" formatCode="0.00000"/>
    <numFmt numFmtId="183" formatCode="[$-100A]d&quot; de &quot;mmmm&quot; de &quot;yyyy;@"/>
    <numFmt numFmtId="184" formatCode="_-* #,##0.00\ [$€]_-;\-* #,##0.00\ [$€]_-;_-* &quot;-&quot;??\ [$€]_-;_-@_-"/>
    <numFmt numFmtId="185" formatCode="_(* #,##0.000_);_(* \(#,##0.000\);_(* &quot;-&quot;??_);_(@_)"/>
    <numFmt numFmtId="186" formatCode="_(* #,##0.00000_);_(* \(#,##0.00000\);_(* &quot;-&quot;??_);_(@_)"/>
    <numFmt numFmtId="187" formatCode="_(&quot;Q&quot;* #,##0.00_);_(&quot;Q&quot;* \(#,##0.00\);_(&quot;Q&quot;* &quot;-&quot;???_);_(@_)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"/>
    <numFmt numFmtId="193" formatCode="[$-100A]dddd\,\ dd&quot; de &quot;mmmm&quot; de &quot;yyyy"/>
    <numFmt numFmtId="194" formatCode="[$-100A]hh:mm:ss\ AM/PM"/>
    <numFmt numFmtId="195" formatCode="&quot;Q&quot;#,##0.00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u val="single"/>
      <sz val="15"/>
      <name val="Arial"/>
      <family val="2"/>
    </font>
    <font>
      <b/>
      <u val="single"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5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>
        <color indexed="63"/>
      </right>
      <top style="thin"/>
      <bottom style="medium"/>
    </border>
    <border>
      <left style="medium"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47">
    <xf numFmtId="0" fontId="0" fillId="0" borderId="0" xfId="0" applyAlignment="1">
      <alignment/>
    </xf>
    <xf numFmtId="0" fontId="0" fillId="0" borderId="0" xfId="0" applyFill="1" applyAlignment="1">
      <alignment/>
    </xf>
    <xf numFmtId="4" fontId="0" fillId="0" borderId="0" xfId="0" applyNumberFormat="1" applyFont="1" applyFill="1" applyAlignment="1">
      <alignment horizontal="center"/>
    </xf>
    <xf numFmtId="4" fontId="0" fillId="0" borderId="0" xfId="0" applyNumberForma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10" xfId="0" applyFont="1" applyFill="1" applyBorder="1" applyAlignment="1">
      <alignment/>
    </xf>
    <xf numFmtId="4" fontId="5" fillId="0" borderId="11" xfId="0" applyNumberFormat="1" applyFont="1" applyFill="1" applyBorder="1" applyAlignment="1">
      <alignment horizontal="center"/>
    </xf>
    <xf numFmtId="4" fontId="6" fillId="0" borderId="11" xfId="0" applyNumberFormat="1" applyFont="1" applyFill="1" applyBorder="1" applyAlignment="1">
      <alignment horizontal="center"/>
    </xf>
    <xf numFmtId="4" fontId="6" fillId="0" borderId="12" xfId="0" applyNumberFormat="1" applyFont="1" applyFill="1" applyBorder="1" applyAlignment="1">
      <alignment horizontal="center"/>
    </xf>
    <xf numFmtId="4" fontId="5" fillId="0" borderId="12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4" fontId="6" fillId="0" borderId="14" xfId="0" applyNumberFormat="1" applyFont="1" applyFill="1" applyBorder="1" applyAlignment="1">
      <alignment horizontal="center"/>
    </xf>
    <xf numFmtId="4" fontId="6" fillId="0" borderId="15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/>
    </xf>
    <xf numFmtId="4" fontId="5" fillId="0" borderId="17" xfId="0" applyNumberFormat="1" applyFont="1" applyFill="1" applyBorder="1" applyAlignment="1">
      <alignment horizontal="center"/>
    </xf>
    <xf numFmtId="4" fontId="5" fillId="0" borderId="17" xfId="0" applyNumberFormat="1" applyFont="1" applyFill="1" applyBorder="1" applyAlignment="1" quotePrefix="1">
      <alignment horizontal="center"/>
    </xf>
    <xf numFmtId="4" fontId="6" fillId="0" borderId="17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left"/>
    </xf>
    <xf numFmtId="0" fontId="5" fillId="0" borderId="17" xfId="0" applyFont="1" applyFill="1" applyBorder="1" applyAlignment="1">
      <alignment/>
    </xf>
    <xf numFmtId="4" fontId="6" fillId="0" borderId="17" xfId="0" applyNumberFormat="1" applyFont="1" applyFill="1" applyBorder="1" applyAlignment="1" quotePrefix="1">
      <alignment horizontal="center"/>
    </xf>
    <xf numFmtId="49" fontId="5" fillId="0" borderId="18" xfId="0" applyNumberFormat="1" applyFont="1" applyFill="1" applyBorder="1" applyAlignment="1">
      <alignment horizontal="center"/>
    </xf>
    <xf numFmtId="4" fontId="5" fillId="0" borderId="18" xfId="0" applyNumberFormat="1" applyFont="1" applyFill="1" applyBorder="1" applyAlignment="1">
      <alignment horizontal="center"/>
    </xf>
    <xf numFmtId="4" fontId="6" fillId="0" borderId="18" xfId="0" applyNumberFormat="1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4" fontId="5" fillId="0" borderId="19" xfId="0" applyNumberFormat="1" applyFont="1" applyFill="1" applyBorder="1" applyAlignment="1">
      <alignment horizontal="center"/>
    </xf>
    <xf numFmtId="4" fontId="6" fillId="0" borderId="19" xfId="0" applyNumberFormat="1" applyFont="1" applyFill="1" applyBorder="1" applyAlignment="1">
      <alignment horizontal="center"/>
    </xf>
    <xf numFmtId="4" fontId="5" fillId="0" borderId="18" xfId="0" applyNumberFormat="1" applyFont="1" applyFill="1" applyBorder="1" applyAlignment="1" quotePrefix="1">
      <alignment horizontal="center"/>
    </xf>
    <xf numFmtId="4" fontId="6" fillId="0" borderId="18" xfId="0" applyNumberFormat="1" applyFont="1" applyFill="1" applyBorder="1" applyAlignment="1" quotePrefix="1">
      <alignment horizontal="center"/>
    </xf>
    <xf numFmtId="49" fontId="5" fillId="0" borderId="14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/>
    </xf>
    <xf numFmtId="4" fontId="5" fillId="0" borderId="14" xfId="0" applyNumberFormat="1" applyFont="1" applyFill="1" applyBorder="1" applyAlignment="1">
      <alignment horizontal="center"/>
    </xf>
    <xf numFmtId="4" fontId="5" fillId="0" borderId="19" xfId="0" applyNumberFormat="1" applyFont="1" applyFill="1" applyBorder="1" applyAlignment="1" quotePrefix="1">
      <alignment horizontal="center"/>
    </xf>
    <xf numFmtId="4" fontId="6" fillId="0" borderId="19" xfId="0" applyNumberFormat="1" applyFont="1" applyFill="1" applyBorder="1" applyAlignment="1" quotePrefix="1">
      <alignment horizontal="center"/>
    </xf>
    <xf numFmtId="0" fontId="5" fillId="0" borderId="17" xfId="0" applyFont="1" applyFill="1" applyBorder="1" applyAlignment="1">
      <alignment horizontal="center"/>
    </xf>
    <xf numFmtId="4" fontId="5" fillId="0" borderId="18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47" fillId="0" borderId="16" xfId="0" applyFont="1" applyFill="1" applyBorder="1" applyAlignment="1">
      <alignment/>
    </xf>
    <xf numFmtId="39" fontId="5" fillId="0" borderId="17" xfId="0" applyNumberFormat="1" applyFont="1" applyFill="1" applyBorder="1" applyAlignment="1">
      <alignment horizontal="center"/>
    </xf>
    <xf numFmtId="39" fontId="6" fillId="0" borderId="17" xfId="0" applyNumberFormat="1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4" fontId="6" fillId="0" borderId="12" xfId="0" applyNumberFormat="1" applyFont="1" applyFill="1" applyBorder="1" applyAlignment="1">
      <alignment horizontal="center" vertical="center"/>
    </xf>
    <xf numFmtId="4" fontId="5" fillId="0" borderId="21" xfId="0" applyNumberFormat="1" applyFont="1" applyFill="1" applyBorder="1" applyAlignment="1">
      <alignment horizontal="center"/>
    </xf>
    <xf numFmtId="0" fontId="5" fillId="0" borderId="22" xfId="0" applyFont="1" applyFill="1" applyBorder="1" applyAlignment="1">
      <alignment/>
    </xf>
    <xf numFmtId="0" fontId="3" fillId="0" borderId="0" xfId="0" applyFont="1" applyFill="1" applyAlignment="1">
      <alignment/>
    </xf>
    <xf numFmtId="49" fontId="5" fillId="0" borderId="21" xfId="0" applyNumberFormat="1" applyFont="1" applyFill="1" applyBorder="1" applyAlignment="1">
      <alignment horizontal="center"/>
    </xf>
    <xf numFmtId="4" fontId="6" fillId="0" borderId="21" xfId="0" applyNumberFormat="1" applyFont="1" applyFill="1" applyBorder="1" applyAlignment="1">
      <alignment horizontal="center"/>
    </xf>
    <xf numFmtId="4" fontId="5" fillId="0" borderId="21" xfId="0" applyNumberFormat="1" applyFont="1" applyFill="1" applyBorder="1" applyAlignment="1" quotePrefix="1">
      <alignment horizontal="center"/>
    </xf>
    <xf numFmtId="4" fontId="6" fillId="0" borderId="21" xfId="0" applyNumberFormat="1" applyFont="1" applyFill="1" applyBorder="1" applyAlignment="1" quotePrefix="1">
      <alignment horizontal="center"/>
    </xf>
    <xf numFmtId="49" fontId="5" fillId="0" borderId="19" xfId="0" applyNumberFormat="1" applyFont="1" applyFill="1" applyBorder="1" applyAlignment="1">
      <alignment horizontal="center"/>
    </xf>
    <xf numFmtId="0" fontId="5" fillId="0" borderId="23" xfId="0" applyFont="1" applyFill="1" applyBorder="1" applyAlignment="1">
      <alignment/>
    </xf>
    <xf numFmtId="4" fontId="6" fillId="0" borderId="18" xfId="0" applyNumberFormat="1" applyFont="1" applyFill="1" applyBorder="1" applyAlignment="1">
      <alignment horizontal="center" vertical="center"/>
    </xf>
    <xf numFmtId="4" fontId="5" fillId="0" borderId="21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/>
    </xf>
    <xf numFmtId="49" fontId="3" fillId="0" borderId="24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4" fontId="3" fillId="0" borderId="24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left"/>
    </xf>
    <xf numFmtId="0" fontId="5" fillId="0" borderId="21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11" xfId="0" applyFont="1" applyFill="1" applyBorder="1" applyAlignment="1">
      <alignment horizontal="left"/>
    </xf>
    <xf numFmtId="0" fontId="7" fillId="0" borderId="18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left" vertical="top"/>
    </xf>
    <xf numFmtId="49" fontId="5" fillId="0" borderId="12" xfId="0" applyNumberFormat="1" applyFont="1" applyFill="1" applyBorder="1" applyAlignment="1">
      <alignment horizontal="center"/>
    </xf>
    <xf numFmtId="49" fontId="0" fillId="0" borderId="0" xfId="0" applyNumberFormat="1" applyFont="1" applyFill="1" applyAlignment="1">
      <alignment horizontal="center"/>
    </xf>
    <xf numFmtId="0" fontId="5" fillId="0" borderId="23" xfId="0" applyFont="1" applyFill="1" applyBorder="1" applyAlignment="1">
      <alignment horizontal="left"/>
    </xf>
    <xf numFmtId="4" fontId="6" fillId="0" borderId="24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4" fontId="5" fillId="0" borderId="12" xfId="0" applyNumberFormat="1" applyFont="1" applyFill="1" applyBorder="1" applyAlignment="1" quotePrefix="1">
      <alignment horizontal="center"/>
    </xf>
    <xf numFmtId="0" fontId="5" fillId="0" borderId="12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4" fontId="6" fillId="0" borderId="12" xfId="0" applyNumberFormat="1" applyFont="1" applyFill="1" applyBorder="1" applyAlignment="1" quotePrefix="1">
      <alignment horizontal="center"/>
    </xf>
    <xf numFmtId="4" fontId="5" fillId="0" borderId="17" xfId="0" applyNumberFormat="1" applyFont="1" applyFill="1" applyBorder="1" applyAlignment="1">
      <alignment horizontal="center" vertical="center"/>
    </xf>
    <xf numFmtId="4" fontId="6" fillId="0" borderId="17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6" fillId="0" borderId="18" xfId="0" applyFont="1" applyFill="1" applyBorder="1" applyAlignment="1">
      <alignment/>
    </xf>
    <xf numFmtId="4" fontId="5" fillId="0" borderId="0" xfId="0" applyNumberFormat="1" applyFont="1" applyFill="1" applyAlignment="1">
      <alignment/>
    </xf>
    <xf numFmtId="0" fontId="8" fillId="0" borderId="0" xfId="0" applyFont="1" applyFill="1" applyAlignment="1">
      <alignment horizontal="left"/>
    </xf>
    <xf numFmtId="0" fontId="5" fillId="0" borderId="27" xfId="0" applyFont="1" applyFill="1" applyBorder="1" applyAlignment="1">
      <alignment/>
    </xf>
    <xf numFmtId="0" fontId="6" fillId="0" borderId="28" xfId="0" applyFont="1" applyFill="1" applyBorder="1" applyAlignment="1">
      <alignment/>
    </xf>
    <xf numFmtId="4" fontId="5" fillId="0" borderId="29" xfId="0" applyNumberFormat="1" applyFont="1" applyFill="1" applyBorder="1" applyAlignment="1">
      <alignment horizontal="center"/>
    </xf>
    <xf numFmtId="0" fontId="5" fillId="0" borderId="30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0" fontId="5" fillId="0" borderId="31" xfId="0" applyFont="1" applyFill="1" applyBorder="1" applyAlignment="1">
      <alignment vertical="center"/>
    </xf>
    <xf numFmtId="0" fontId="5" fillId="0" borderId="28" xfId="0" applyFont="1" applyFill="1" applyBorder="1" applyAlignment="1">
      <alignment/>
    </xf>
    <xf numFmtId="4" fontId="5" fillId="0" borderId="31" xfId="0" applyNumberFormat="1" applyFont="1" applyFill="1" applyBorder="1" applyAlignment="1">
      <alignment horizontal="center" vertical="center"/>
    </xf>
    <xf numFmtId="4" fontId="5" fillId="0" borderId="32" xfId="0" applyNumberFormat="1" applyFont="1" applyFill="1" applyBorder="1" applyAlignment="1">
      <alignment horizontal="center"/>
    </xf>
    <xf numFmtId="4" fontId="5" fillId="0" borderId="31" xfId="0" applyNumberFormat="1" applyFont="1" applyFill="1" applyBorder="1" applyAlignment="1" quotePrefix="1">
      <alignment horizontal="center" vertical="center"/>
    </xf>
    <xf numFmtId="4" fontId="6" fillId="0" borderId="21" xfId="0" applyNumberFormat="1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/>
    </xf>
    <xf numFmtId="4" fontId="5" fillId="0" borderId="30" xfId="0" applyNumberFormat="1" applyFont="1" applyFill="1" applyBorder="1" applyAlignment="1">
      <alignment horizontal="center"/>
    </xf>
    <xf numFmtId="0" fontId="8" fillId="0" borderId="18" xfId="0" applyFont="1" applyFill="1" applyBorder="1" applyAlignment="1">
      <alignment horizontal="left"/>
    </xf>
    <xf numFmtId="4" fontId="6" fillId="0" borderId="32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 vertical="center"/>
    </xf>
    <xf numFmtId="0" fontId="6" fillId="0" borderId="26" xfId="0" applyFont="1" applyFill="1" applyBorder="1" applyAlignment="1">
      <alignment/>
    </xf>
    <xf numFmtId="0" fontId="8" fillId="0" borderId="17" xfId="0" applyFont="1" applyFill="1" applyBorder="1" applyAlignment="1">
      <alignment horizontal="left"/>
    </xf>
    <xf numFmtId="0" fontId="8" fillId="0" borderId="22" xfId="0" applyFont="1" applyFill="1" applyBorder="1" applyAlignment="1">
      <alignment horizontal="left"/>
    </xf>
    <xf numFmtId="0" fontId="5" fillId="0" borderId="33" xfId="0" applyFont="1" applyFill="1" applyBorder="1" applyAlignment="1">
      <alignment/>
    </xf>
    <xf numFmtId="4" fontId="5" fillId="0" borderId="13" xfId="0" applyNumberFormat="1" applyFont="1" applyFill="1" applyBorder="1" applyAlignment="1" quotePrefix="1">
      <alignment horizontal="center"/>
    </xf>
    <xf numFmtId="4" fontId="5" fillId="0" borderId="13" xfId="0" applyNumberFormat="1" applyFont="1" applyFill="1" applyBorder="1" applyAlignment="1">
      <alignment horizontal="center"/>
    </xf>
    <xf numFmtId="4" fontId="6" fillId="0" borderId="13" xfId="0" applyNumberFormat="1" applyFont="1" applyFill="1" applyBorder="1" applyAlignment="1" quotePrefix="1">
      <alignment horizontal="center"/>
    </xf>
    <xf numFmtId="4" fontId="5" fillId="0" borderId="28" xfId="0" applyNumberFormat="1" applyFont="1" applyFill="1" applyBorder="1" applyAlignment="1">
      <alignment/>
    </xf>
    <xf numFmtId="39" fontId="5" fillId="0" borderId="12" xfId="0" applyNumberFormat="1" applyFont="1" applyFill="1" applyBorder="1" applyAlignment="1">
      <alignment horizontal="center"/>
    </xf>
    <xf numFmtId="39" fontId="6" fillId="0" borderId="12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0" fontId="4" fillId="0" borderId="0" xfId="0" applyFont="1" applyFill="1" applyAlignment="1">
      <alignment/>
    </xf>
    <xf numFmtId="0" fontId="6" fillId="0" borderId="34" xfId="0" applyFont="1" applyFill="1" applyBorder="1" applyAlignment="1">
      <alignment/>
    </xf>
    <xf numFmtId="0" fontId="6" fillId="0" borderId="35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6" fillId="0" borderId="18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4" fontId="5" fillId="0" borderId="17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3" fillId="0" borderId="18" xfId="0" applyFont="1" applyFill="1" applyBorder="1" applyAlignment="1">
      <alignment/>
    </xf>
    <xf numFmtId="1" fontId="3" fillId="0" borderId="24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Alignment="1">
      <alignment horizontal="center"/>
    </xf>
    <xf numFmtId="41" fontId="5" fillId="0" borderId="21" xfId="0" applyNumberFormat="1" applyFont="1" applyFill="1" applyBorder="1" applyAlignment="1">
      <alignment horizontal="center"/>
    </xf>
    <xf numFmtId="41" fontId="5" fillId="0" borderId="14" xfId="0" applyNumberFormat="1" applyFont="1" applyFill="1" applyBorder="1" applyAlignment="1">
      <alignment horizontal="center"/>
    </xf>
    <xf numFmtId="0" fontId="5" fillId="0" borderId="28" xfId="0" applyNumberFormat="1" applyFont="1" applyFill="1" applyBorder="1" applyAlignment="1">
      <alignment horizontal="center"/>
    </xf>
    <xf numFmtId="0" fontId="5" fillId="0" borderId="16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5" fillId="0" borderId="18" xfId="0" applyNumberFormat="1" applyFont="1" applyFill="1" applyBorder="1" applyAlignment="1">
      <alignment horizontal="center"/>
    </xf>
    <xf numFmtId="0" fontId="5" fillId="0" borderId="17" xfId="0" applyNumberFormat="1" applyFont="1" applyFill="1" applyBorder="1" applyAlignment="1">
      <alignment horizontal="center"/>
    </xf>
    <xf numFmtId="0" fontId="5" fillId="0" borderId="21" xfId="0" applyNumberFormat="1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/>
    </xf>
    <xf numFmtId="0" fontId="6" fillId="0" borderId="18" xfId="0" applyNumberFormat="1" applyFont="1" applyFill="1" applyBorder="1" applyAlignment="1">
      <alignment horizontal="center"/>
    </xf>
    <xf numFmtId="0" fontId="5" fillId="0" borderId="19" xfId="0" applyNumberFormat="1" applyFont="1" applyFill="1" applyBorder="1" applyAlignment="1">
      <alignment horizontal="center"/>
    </xf>
    <xf numFmtId="0" fontId="5" fillId="0" borderId="14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/>
    </xf>
    <xf numFmtId="0" fontId="5" fillId="0" borderId="18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1" fontId="6" fillId="0" borderId="0" xfId="0" applyNumberFormat="1" applyFont="1" applyFill="1" applyAlignment="1">
      <alignment horizontal="center"/>
    </xf>
    <xf numFmtId="0" fontId="10" fillId="0" borderId="17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4" fontId="5" fillId="0" borderId="36" xfId="0" applyNumberFormat="1" applyFont="1" applyFill="1" applyBorder="1" applyAlignment="1">
      <alignment horizontal="center"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Euro 2" xfId="47"/>
    <cellStyle name="Euro 3" xfId="48"/>
    <cellStyle name="Euro 4" xfId="49"/>
    <cellStyle name="Euro 5" xfId="50"/>
    <cellStyle name="Euro 6" xfId="51"/>
    <cellStyle name="Euro 7" xfId="52"/>
    <cellStyle name="Euro 8" xfId="53"/>
    <cellStyle name="Euro 9" xfId="54"/>
    <cellStyle name="Hyperlink" xfId="55"/>
    <cellStyle name="Followed Hyperlink" xfId="56"/>
    <cellStyle name="Incorrecto" xfId="57"/>
    <cellStyle name="Comma" xfId="58"/>
    <cellStyle name="Comma [0]" xfId="59"/>
    <cellStyle name="Currency" xfId="60"/>
    <cellStyle name="Currency [0]" xfId="61"/>
    <cellStyle name="Neutral" xfId="62"/>
    <cellStyle name="Normal 2" xfId="63"/>
    <cellStyle name="Normal 3" xfId="64"/>
    <cellStyle name="Normal 4" xfId="65"/>
    <cellStyle name="Normal 5" xfId="66"/>
    <cellStyle name="Normal 6" xfId="67"/>
    <cellStyle name="Normal 7" xfId="68"/>
    <cellStyle name="Notas" xfId="69"/>
    <cellStyle name="Percent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609600</xdr:colOff>
      <xdr:row>129</xdr:row>
      <xdr:rowOff>0</xdr:rowOff>
    </xdr:from>
    <xdr:ext cx="190500" cy="257175"/>
    <xdr:sp fLocksText="0">
      <xdr:nvSpPr>
        <xdr:cNvPr id="1" name="1 CuadroTexto"/>
        <xdr:cNvSpPr txBox="1">
          <a:spLocks noChangeArrowheads="1"/>
        </xdr:cNvSpPr>
      </xdr:nvSpPr>
      <xdr:spPr>
        <a:xfrm>
          <a:off x="18107025" y="326231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N489"/>
  <sheetViews>
    <sheetView tabSelected="1" view="pageBreakPreview" zoomScale="70" zoomScaleNormal="70" zoomScaleSheetLayoutView="70" zoomScalePageLayoutView="40" workbookViewId="0" topLeftCell="A3">
      <selection activeCell="E490" sqref="E490"/>
    </sheetView>
  </sheetViews>
  <sheetFormatPr defaultColWidth="11.421875" defaultRowHeight="12.75"/>
  <cols>
    <col min="1" max="1" width="15.8515625" style="124" customWidth="1"/>
    <col min="2" max="2" width="101.57421875" style="5" customWidth="1"/>
    <col min="3" max="3" width="74.00390625" style="70" customWidth="1"/>
    <col min="4" max="4" width="22.140625" style="3" customWidth="1"/>
    <col min="5" max="5" width="26.57421875" style="3" customWidth="1"/>
    <col min="6" max="6" width="22.28125" style="3" customWidth="1"/>
    <col min="7" max="7" width="24.421875" style="4" customWidth="1"/>
    <col min="8" max="8" width="28.7109375" style="3" customWidth="1"/>
    <col min="9" max="9" width="18.00390625" style="3" bestFit="1" customWidth="1"/>
    <col min="10" max="10" width="25.140625" style="2" bestFit="1" customWidth="1"/>
    <col min="11" max="11" width="17.140625" style="3" customWidth="1"/>
    <col min="12" max="13" width="11.421875" style="1" customWidth="1"/>
    <col min="14" max="14" width="18.7109375" style="1" bestFit="1" customWidth="1"/>
    <col min="15" max="16384" width="11.421875" style="1" customWidth="1"/>
  </cols>
  <sheetData>
    <row r="1" spans="1:11" s="6" customFormat="1" ht="51" customHeight="1" thickBot="1">
      <c r="A1" s="123" t="s">
        <v>378</v>
      </c>
      <c r="B1" s="59" t="s">
        <v>243</v>
      </c>
      <c r="C1" s="58" t="s">
        <v>244</v>
      </c>
      <c r="D1" s="60" t="s">
        <v>296</v>
      </c>
      <c r="E1" s="60" t="s">
        <v>291</v>
      </c>
      <c r="F1" s="60" t="s">
        <v>292</v>
      </c>
      <c r="G1" s="60" t="s">
        <v>65</v>
      </c>
      <c r="H1" s="60" t="s">
        <v>293</v>
      </c>
      <c r="I1" s="60" t="s">
        <v>294</v>
      </c>
      <c r="J1" s="60" t="s">
        <v>295</v>
      </c>
      <c r="K1" s="60" t="s">
        <v>72</v>
      </c>
    </row>
    <row r="2" spans="1:11" s="47" customFormat="1" ht="20.25">
      <c r="A2" s="125"/>
      <c r="B2" s="112" t="s">
        <v>77</v>
      </c>
      <c r="C2" s="61"/>
      <c r="D2" s="46"/>
      <c r="E2" s="46"/>
      <c r="F2" s="46"/>
      <c r="G2" s="46"/>
      <c r="H2" s="46"/>
      <c r="I2" s="46"/>
      <c r="J2" s="46"/>
      <c r="K2" s="46"/>
    </row>
    <row r="3" spans="1:11" s="77" customFormat="1" ht="18.75">
      <c r="A3" s="127">
        <v>1</v>
      </c>
      <c r="B3" s="17" t="s">
        <v>280</v>
      </c>
      <c r="C3" s="61" t="s">
        <v>17</v>
      </c>
      <c r="D3" s="46">
        <v>3239</v>
      </c>
      <c r="E3" s="46"/>
      <c r="F3" s="46"/>
      <c r="G3" s="46"/>
      <c r="H3" s="46">
        <v>450</v>
      </c>
      <c r="I3" s="46">
        <v>250</v>
      </c>
      <c r="J3" s="46">
        <v>3518</v>
      </c>
      <c r="K3" s="18">
        <f aca="true" t="shared" si="0" ref="K3:K9">SUM(D3:J3)</f>
        <v>7457</v>
      </c>
    </row>
    <row r="4" spans="1:11" s="6" customFormat="1" ht="19.5">
      <c r="A4" s="128">
        <v>1</v>
      </c>
      <c r="B4" s="17" t="s">
        <v>73</v>
      </c>
      <c r="C4" s="57" t="s">
        <v>21</v>
      </c>
      <c r="D4" s="18">
        <v>2161</v>
      </c>
      <c r="E4" s="18"/>
      <c r="F4" s="18">
        <v>75</v>
      </c>
      <c r="G4" s="20"/>
      <c r="H4" s="18">
        <v>300</v>
      </c>
      <c r="I4" s="18">
        <v>250</v>
      </c>
      <c r="J4" s="18">
        <v>2474</v>
      </c>
      <c r="K4" s="18">
        <f t="shared" si="0"/>
        <v>5260</v>
      </c>
    </row>
    <row r="5" spans="1:11" s="6" customFormat="1" ht="19.5">
      <c r="A5" s="128">
        <v>1</v>
      </c>
      <c r="B5" s="17" t="s">
        <v>75</v>
      </c>
      <c r="C5" s="57" t="s">
        <v>314</v>
      </c>
      <c r="D5" s="18">
        <v>2081</v>
      </c>
      <c r="E5" s="18"/>
      <c r="F5" s="18">
        <v>50</v>
      </c>
      <c r="G5" s="20"/>
      <c r="H5" s="18">
        <v>300</v>
      </c>
      <c r="I5" s="18">
        <v>250</v>
      </c>
      <c r="J5" s="18">
        <v>2035</v>
      </c>
      <c r="K5" s="18">
        <f t="shared" si="0"/>
        <v>4716</v>
      </c>
    </row>
    <row r="6" spans="1:11" s="6" customFormat="1" ht="19.5">
      <c r="A6" s="128">
        <v>1</v>
      </c>
      <c r="B6" s="17" t="s">
        <v>74</v>
      </c>
      <c r="C6" s="57" t="s">
        <v>19</v>
      </c>
      <c r="D6" s="18">
        <v>2081</v>
      </c>
      <c r="E6" s="18"/>
      <c r="F6" s="18">
        <v>75</v>
      </c>
      <c r="G6" s="20"/>
      <c r="H6" s="18">
        <v>300</v>
      </c>
      <c r="I6" s="18">
        <v>250</v>
      </c>
      <c r="J6" s="18">
        <v>2035</v>
      </c>
      <c r="K6" s="18">
        <f t="shared" si="0"/>
        <v>4741</v>
      </c>
    </row>
    <row r="7" spans="1:11" s="6" customFormat="1" ht="19.5">
      <c r="A7" s="128">
        <v>1</v>
      </c>
      <c r="B7" s="17" t="s">
        <v>257</v>
      </c>
      <c r="C7" s="57" t="s">
        <v>5</v>
      </c>
      <c r="D7" s="18">
        <v>1759</v>
      </c>
      <c r="E7" s="18"/>
      <c r="F7" s="18">
        <v>50</v>
      </c>
      <c r="G7" s="20"/>
      <c r="H7" s="18">
        <v>300</v>
      </c>
      <c r="I7" s="18">
        <v>250</v>
      </c>
      <c r="J7" s="18">
        <v>2129</v>
      </c>
      <c r="K7" s="18">
        <f t="shared" si="0"/>
        <v>4488</v>
      </c>
    </row>
    <row r="8" spans="1:11" s="6" customFormat="1" ht="19.5">
      <c r="A8" s="128">
        <v>1</v>
      </c>
      <c r="B8" s="17" t="s">
        <v>321</v>
      </c>
      <c r="C8" s="57" t="s">
        <v>5</v>
      </c>
      <c r="D8" s="18">
        <v>1759</v>
      </c>
      <c r="E8" s="18"/>
      <c r="F8" s="18">
        <v>35</v>
      </c>
      <c r="G8" s="20"/>
      <c r="H8" s="18">
        <v>300</v>
      </c>
      <c r="I8" s="18">
        <v>250</v>
      </c>
      <c r="J8" s="18">
        <v>2129</v>
      </c>
      <c r="K8" s="18">
        <f t="shared" si="0"/>
        <v>4473</v>
      </c>
    </row>
    <row r="9" spans="1:11" s="6" customFormat="1" ht="19.5">
      <c r="A9" s="128">
        <v>1</v>
      </c>
      <c r="B9" s="17" t="s">
        <v>346</v>
      </c>
      <c r="C9" s="57" t="s">
        <v>5</v>
      </c>
      <c r="D9" s="28">
        <v>1759</v>
      </c>
      <c r="E9" s="28"/>
      <c r="F9" s="28"/>
      <c r="G9" s="29"/>
      <c r="H9" s="28">
        <v>300</v>
      </c>
      <c r="I9" s="28">
        <v>250</v>
      </c>
      <c r="J9" s="28">
        <v>2129</v>
      </c>
      <c r="K9" s="18">
        <f t="shared" si="0"/>
        <v>4438</v>
      </c>
    </row>
    <row r="10" spans="1:11" s="6" customFormat="1" ht="20.25" thickBot="1">
      <c r="A10" s="128">
        <v>1</v>
      </c>
      <c r="B10" s="17" t="s">
        <v>377</v>
      </c>
      <c r="C10" s="57" t="s">
        <v>7</v>
      </c>
      <c r="D10" s="28">
        <v>2321</v>
      </c>
      <c r="E10" s="28"/>
      <c r="F10" s="28"/>
      <c r="G10" s="29"/>
      <c r="H10" s="28">
        <v>450</v>
      </c>
      <c r="I10" s="28">
        <v>250</v>
      </c>
      <c r="J10" s="28">
        <v>1802</v>
      </c>
      <c r="K10" s="18">
        <f>SUM(D10:J10)</f>
        <v>4823</v>
      </c>
    </row>
    <row r="11" spans="1:11" s="6" customFormat="1" ht="20.25" thickBot="1">
      <c r="A11" s="129"/>
      <c r="B11" s="9"/>
      <c r="C11" s="14"/>
      <c r="D11" s="16">
        <f aca="true" t="shared" si="1" ref="D11:K11">ROUND(SUM(D2:D10),2)</f>
        <v>17160</v>
      </c>
      <c r="E11" s="16">
        <f t="shared" si="1"/>
        <v>0</v>
      </c>
      <c r="F11" s="16">
        <f t="shared" si="1"/>
        <v>285</v>
      </c>
      <c r="G11" s="16">
        <f t="shared" si="1"/>
        <v>0</v>
      </c>
      <c r="H11" s="16">
        <f t="shared" si="1"/>
        <v>2700</v>
      </c>
      <c r="I11" s="16">
        <f t="shared" si="1"/>
        <v>2000</v>
      </c>
      <c r="J11" s="16">
        <f t="shared" si="1"/>
        <v>18251</v>
      </c>
      <c r="K11" s="16">
        <f t="shared" si="1"/>
        <v>40396</v>
      </c>
    </row>
    <row r="12" spans="1:11" s="6" customFormat="1" ht="20.25">
      <c r="A12" s="130"/>
      <c r="B12" s="113" t="s">
        <v>78</v>
      </c>
      <c r="C12" s="22"/>
      <c r="D12" s="19"/>
      <c r="E12" s="18"/>
      <c r="F12" s="18"/>
      <c r="G12" s="19"/>
      <c r="H12" s="19"/>
      <c r="I12" s="18"/>
      <c r="J12" s="19"/>
      <c r="K12" s="18"/>
    </row>
    <row r="13" spans="1:11" s="6" customFormat="1" ht="18.75">
      <c r="A13" s="128">
        <v>1</v>
      </c>
      <c r="B13" s="17" t="s">
        <v>290</v>
      </c>
      <c r="C13" s="22" t="s">
        <v>17</v>
      </c>
      <c r="D13" s="19">
        <v>3239</v>
      </c>
      <c r="E13" s="18"/>
      <c r="F13" s="18"/>
      <c r="G13" s="19">
        <v>375</v>
      </c>
      <c r="H13" s="19">
        <v>450</v>
      </c>
      <c r="I13" s="18">
        <v>250</v>
      </c>
      <c r="J13" s="19">
        <v>3018</v>
      </c>
      <c r="K13" s="18">
        <f aca="true" t="shared" si="2" ref="K13:K20">SUM(D13:J13)</f>
        <v>7332</v>
      </c>
    </row>
    <row r="14" spans="1:11" s="6" customFormat="1" ht="19.5">
      <c r="A14" s="128">
        <v>1</v>
      </c>
      <c r="B14" s="17" t="s">
        <v>79</v>
      </c>
      <c r="C14" s="22" t="s">
        <v>5</v>
      </c>
      <c r="D14" s="18">
        <v>1759</v>
      </c>
      <c r="E14" s="18"/>
      <c r="F14" s="19">
        <v>75</v>
      </c>
      <c r="G14" s="20"/>
      <c r="H14" s="18">
        <v>300</v>
      </c>
      <c r="I14" s="18">
        <v>250</v>
      </c>
      <c r="J14" s="18">
        <v>2029</v>
      </c>
      <c r="K14" s="18">
        <f t="shared" si="2"/>
        <v>4413</v>
      </c>
    </row>
    <row r="15" spans="1:11" s="6" customFormat="1" ht="19.5">
      <c r="A15" s="128">
        <v>1</v>
      </c>
      <c r="B15" s="17" t="s">
        <v>318</v>
      </c>
      <c r="C15" s="22" t="s">
        <v>5</v>
      </c>
      <c r="D15" s="18">
        <v>1759</v>
      </c>
      <c r="E15" s="18"/>
      <c r="F15" s="18">
        <v>35</v>
      </c>
      <c r="G15" s="20"/>
      <c r="H15" s="18">
        <v>300</v>
      </c>
      <c r="I15" s="18">
        <v>250</v>
      </c>
      <c r="J15" s="18">
        <v>2029</v>
      </c>
      <c r="K15" s="18">
        <f t="shared" si="2"/>
        <v>4373</v>
      </c>
    </row>
    <row r="16" spans="1:11" s="6" customFormat="1" ht="19.5">
      <c r="A16" s="128">
        <v>1</v>
      </c>
      <c r="B16" s="21" t="s">
        <v>338</v>
      </c>
      <c r="C16" s="22" t="s">
        <v>314</v>
      </c>
      <c r="D16" s="18">
        <v>2081</v>
      </c>
      <c r="E16" s="18"/>
      <c r="F16" s="18"/>
      <c r="G16" s="20"/>
      <c r="H16" s="18">
        <v>300</v>
      </c>
      <c r="I16" s="18">
        <v>250</v>
      </c>
      <c r="J16" s="18">
        <v>1935</v>
      </c>
      <c r="K16" s="18">
        <f t="shared" si="2"/>
        <v>4566</v>
      </c>
    </row>
    <row r="17" spans="1:11" s="6" customFormat="1" ht="19.5">
      <c r="A17" s="131">
        <v>1</v>
      </c>
      <c r="B17" s="71" t="s">
        <v>376</v>
      </c>
      <c r="C17" s="22" t="s">
        <v>314</v>
      </c>
      <c r="D17" s="18">
        <v>2081</v>
      </c>
      <c r="E17" s="18"/>
      <c r="F17" s="18"/>
      <c r="G17" s="20"/>
      <c r="H17" s="18">
        <v>300</v>
      </c>
      <c r="I17" s="18">
        <v>250</v>
      </c>
      <c r="J17" s="18">
        <v>1935</v>
      </c>
      <c r="K17" s="18">
        <f t="shared" si="2"/>
        <v>4566</v>
      </c>
    </row>
    <row r="18" spans="1:11" s="6" customFormat="1" ht="19.5">
      <c r="A18" s="131">
        <v>1</v>
      </c>
      <c r="B18" s="71" t="s">
        <v>438</v>
      </c>
      <c r="C18" s="65" t="s">
        <v>317</v>
      </c>
      <c r="D18" s="18">
        <v>2081</v>
      </c>
      <c r="E18" s="18"/>
      <c r="F18" s="18"/>
      <c r="G18" s="20"/>
      <c r="H18" s="18">
        <v>300</v>
      </c>
      <c r="I18" s="18">
        <v>250</v>
      </c>
      <c r="J18" s="18">
        <v>1935</v>
      </c>
      <c r="K18" s="18">
        <f t="shared" si="2"/>
        <v>4566</v>
      </c>
    </row>
    <row r="19" spans="1:11" s="6" customFormat="1" ht="19.5">
      <c r="A19" s="131">
        <v>1</v>
      </c>
      <c r="B19" s="71" t="s">
        <v>440</v>
      </c>
      <c r="C19" s="65" t="s">
        <v>7</v>
      </c>
      <c r="D19" s="46">
        <v>2321</v>
      </c>
      <c r="E19" s="46"/>
      <c r="F19" s="46"/>
      <c r="G19" s="50"/>
      <c r="H19" s="46">
        <v>450</v>
      </c>
      <c r="I19" s="46">
        <v>250</v>
      </c>
      <c r="J19" s="46">
        <v>1752</v>
      </c>
      <c r="K19" s="46">
        <f t="shared" si="2"/>
        <v>4773</v>
      </c>
    </row>
    <row r="20" spans="1:11" s="6" customFormat="1" ht="20.25" thickBot="1">
      <c r="A20" s="131">
        <v>1</v>
      </c>
      <c r="B20" s="71" t="s">
        <v>441</v>
      </c>
      <c r="C20" s="65" t="s">
        <v>314</v>
      </c>
      <c r="D20" s="13">
        <v>2081</v>
      </c>
      <c r="E20" s="13"/>
      <c r="F20" s="13"/>
      <c r="G20" s="12"/>
      <c r="H20" s="13">
        <v>400</v>
      </c>
      <c r="I20" s="13">
        <v>250</v>
      </c>
      <c r="J20" s="13">
        <v>1835</v>
      </c>
      <c r="K20" s="13">
        <f t="shared" si="2"/>
        <v>4566</v>
      </c>
    </row>
    <row r="21" spans="1:14" s="6" customFormat="1" ht="20.25" thickBot="1">
      <c r="A21" s="129"/>
      <c r="B21" s="33"/>
      <c r="C21" s="32"/>
      <c r="D21" s="16">
        <f>ROUND(SUM(D12:D20),2)</f>
        <v>17402</v>
      </c>
      <c r="E21" s="16">
        <f aca="true" t="shared" si="3" ref="E21:K21">ROUND(SUM(E12:E20),2)</f>
        <v>0</v>
      </c>
      <c r="F21" s="16">
        <f t="shared" si="3"/>
        <v>110</v>
      </c>
      <c r="G21" s="16">
        <f t="shared" si="3"/>
        <v>375</v>
      </c>
      <c r="H21" s="16">
        <f t="shared" si="3"/>
        <v>2800</v>
      </c>
      <c r="I21" s="16">
        <f t="shared" si="3"/>
        <v>2000</v>
      </c>
      <c r="J21" s="16">
        <f t="shared" si="3"/>
        <v>16468</v>
      </c>
      <c r="K21" s="16">
        <f t="shared" si="3"/>
        <v>39155</v>
      </c>
      <c r="N21" s="84"/>
    </row>
    <row r="22" spans="1:11" s="6" customFormat="1" ht="19.5">
      <c r="A22" s="130"/>
      <c r="B22" s="114" t="s">
        <v>25</v>
      </c>
      <c r="C22" s="63"/>
      <c r="D22" s="25"/>
      <c r="E22" s="25"/>
      <c r="F22" s="25"/>
      <c r="G22" s="26"/>
      <c r="H22" s="25"/>
      <c r="I22" s="25"/>
      <c r="J22" s="25"/>
      <c r="K22" s="25"/>
    </row>
    <row r="23" spans="1:11" s="6" customFormat="1" ht="19.5">
      <c r="A23" s="132">
        <v>1</v>
      </c>
      <c r="B23" s="17" t="s">
        <v>85</v>
      </c>
      <c r="C23" s="22" t="s">
        <v>17</v>
      </c>
      <c r="D23" s="46">
        <v>3239</v>
      </c>
      <c r="E23" s="46"/>
      <c r="F23" s="46"/>
      <c r="G23" s="50"/>
      <c r="H23" s="46">
        <v>450</v>
      </c>
      <c r="I23" s="46">
        <v>250</v>
      </c>
      <c r="J23" s="46">
        <v>2818</v>
      </c>
      <c r="K23" s="46">
        <f>SUM(D23:J23)</f>
        <v>6757</v>
      </c>
    </row>
    <row r="24" spans="1:11" s="6" customFormat="1" ht="19.5">
      <c r="A24" s="131">
        <v>1</v>
      </c>
      <c r="B24" s="17" t="s">
        <v>356</v>
      </c>
      <c r="C24" s="22" t="s">
        <v>314</v>
      </c>
      <c r="D24" s="18">
        <v>2081</v>
      </c>
      <c r="E24" s="18"/>
      <c r="F24" s="18">
        <v>35</v>
      </c>
      <c r="G24" s="20"/>
      <c r="H24" s="18">
        <v>300</v>
      </c>
      <c r="I24" s="18">
        <v>250</v>
      </c>
      <c r="J24" s="18">
        <v>1735</v>
      </c>
      <c r="K24" s="18">
        <f>SUM(D24:J24)</f>
        <v>4401</v>
      </c>
    </row>
    <row r="25" spans="1:11" s="6" customFormat="1" ht="19.5">
      <c r="A25" s="131">
        <v>1</v>
      </c>
      <c r="B25" s="21" t="s">
        <v>329</v>
      </c>
      <c r="C25" s="22" t="s">
        <v>5</v>
      </c>
      <c r="D25" s="18">
        <f>1759</f>
        <v>1759</v>
      </c>
      <c r="E25" s="18"/>
      <c r="F25" s="18">
        <v>35</v>
      </c>
      <c r="G25" s="20"/>
      <c r="H25" s="18">
        <f>300</f>
        <v>300</v>
      </c>
      <c r="I25" s="18">
        <v>250</v>
      </c>
      <c r="J25" s="18">
        <v>1829</v>
      </c>
      <c r="K25" s="18">
        <f>SUM(D25:J25)</f>
        <v>4173</v>
      </c>
    </row>
    <row r="26" spans="1:11" s="6" customFormat="1" ht="20.25" thickBot="1">
      <c r="A26" s="131">
        <v>1</v>
      </c>
      <c r="B26" s="21" t="s">
        <v>169</v>
      </c>
      <c r="C26" s="22" t="s">
        <v>247</v>
      </c>
      <c r="D26" s="13">
        <v>2081</v>
      </c>
      <c r="E26" s="13"/>
      <c r="F26" s="13">
        <v>50</v>
      </c>
      <c r="G26" s="12"/>
      <c r="H26" s="13">
        <v>400</v>
      </c>
      <c r="I26" s="13">
        <v>250</v>
      </c>
      <c r="J26" s="13">
        <v>1635</v>
      </c>
      <c r="K26" s="18">
        <f>SUM(D26:J26)</f>
        <v>4416</v>
      </c>
    </row>
    <row r="27" spans="1:11" s="6" customFormat="1" ht="20.25" thickBot="1">
      <c r="A27" s="133"/>
      <c r="B27" s="9"/>
      <c r="C27" s="14"/>
      <c r="D27" s="16">
        <f aca="true" t="shared" si="4" ref="D27:K27">ROUND(SUM(D22:D26),2)</f>
        <v>9160</v>
      </c>
      <c r="E27" s="16">
        <f t="shared" si="4"/>
        <v>0</v>
      </c>
      <c r="F27" s="16">
        <f t="shared" si="4"/>
        <v>120</v>
      </c>
      <c r="G27" s="16">
        <f t="shared" si="4"/>
        <v>0</v>
      </c>
      <c r="H27" s="16">
        <f t="shared" si="4"/>
        <v>1450</v>
      </c>
      <c r="I27" s="16">
        <f t="shared" si="4"/>
        <v>1000</v>
      </c>
      <c r="J27" s="16">
        <f t="shared" si="4"/>
        <v>8017</v>
      </c>
      <c r="K27" s="16">
        <f t="shared" si="4"/>
        <v>19747</v>
      </c>
    </row>
    <row r="28" spans="1:11" s="6" customFormat="1" ht="19.5">
      <c r="A28" s="130"/>
      <c r="B28" s="87" t="s">
        <v>26</v>
      </c>
      <c r="C28" s="86"/>
      <c r="D28" s="10"/>
      <c r="E28" s="10"/>
      <c r="F28" s="10"/>
      <c r="G28" s="11"/>
      <c r="H28" s="10"/>
      <c r="I28" s="10"/>
      <c r="J28" s="10"/>
      <c r="K28" s="10"/>
    </row>
    <row r="29" spans="1:11" s="6" customFormat="1" ht="19.5">
      <c r="A29" s="132">
        <v>1</v>
      </c>
      <c r="B29" s="17" t="s">
        <v>86</v>
      </c>
      <c r="C29" s="22" t="s">
        <v>17</v>
      </c>
      <c r="D29" s="18">
        <v>3239</v>
      </c>
      <c r="E29" s="18"/>
      <c r="F29" s="18"/>
      <c r="G29" s="20"/>
      <c r="H29" s="18">
        <v>450</v>
      </c>
      <c r="I29" s="18">
        <v>250</v>
      </c>
      <c r="J29" s="18">
        <v>3018</v>
      </c>
      <c r="K29" s="18">
        <f aca="true" t="shared" si="5" ref="K29:K34">SUM(D29:J29)</f>
        <v>6957</v>
      </c>
    </row>
    <row r="30" spans="1:11" s="6" customFormat="1" ht="19.5">
      <c r="A30" s="132">
        <v>1</v>
      </c>
      <c r="B30" s="92" t="s">
        <v>81</v>
      </c>
      <c r="C30" s="22" t="s">
        <v>314</v>
      </c>
      <c r="D30" s="18">
        <v>2081</v>
      </c>
      <c r="E30" s="18"/>
      <c r="F30" s="18">
        <v>50</v>
      </c>
      <c r="G30" s="20"/>
      <c r="H30" s="18">
        <v>400</v>
      </c>
      <c r="I30" s="18">
        <v>250</v>
      </c>
      <c r="J30" s="18">
        <v>1785</v>
      </c>
      <c r="K30" s="18">
        <f t="shared" si="5"/>
        <v>4566</v>
      </c>
    </row>
    <row r="31" spans="1:11" s="6" customFormat="1" ht="19.5">
      <c r="A31" s="131">
        <v>1</v>
      </c>
      <c r="B31" s="17" t="s">
        <v>89</v>
      </c>
      <c r="C31" s="22" t="s">
        <v>5</v>
      </c>
      <c r="D31" s="18">
        <v>1759</v>
      </c>
      <c r="E31" s="18"/>
      <c r="F31" s="18">
        <v>35</v>
      </c>
      <c r="G31" s="20"/>
      <c r="H31" s="18">
        <v>300</v>
      </c>
      <c r="I31" s="18">
        <v>250</v>
      </c>
      <c r="J31" s="18">
        <v>2029</v>
      </c>
      <c r="K31" s="18">
        <f t="shared" si="5"/>
        <v>4373</v>
      </c>
    </row>
    <row r="32" spans="1:11" s="6" customFormat="1" ht="19.5">
      <c r="A32" s="131">
        <v>1</v>
      </c>
      <c r="B32" s="21" t="s">
        <v>88</v>
      </c>
      <c r="C32" s="22" t="s">
        <v>19</v>
      </c>
      <c r="D32" s="18">
        <v>2081</v>
      </c>
      <c r="E32" s="18"/>
      <c r="F32" s="18">
        <v>50</v>
      </c>
      <c r="G32" s="20"/>
      <c r="H32" s="18">
        <v>450</v>
      </c>
      <c r="I32" s="18">
        <v>250</v>
      </c>
      <c r="J32" s="18">
        <v>1835</v>
      </c>
      <c r="K32" s="18">
        <f t="shared" si="5"/>
        <v>4666</v>
      </c>
    </row>
    <row r="33" spans="1:11" s="6" customFormat="1" ht="19.5">
      <c r="A33" s="131">
        <v>1</v>
      </c>
      <c r="B33" s="17" t="s">
        <v>371</v>
      </c>
      <c r="C33" s="22" t="s">
        <v>7</v>
      </c>
      <c r="D33" s="18">
        <v>2321</v>
      </c>
      <c r="E33" s="18"/>
      <c r="F33" s="18"/>
      <c r="G33" s="20"/>
      <c r="H33" s="18">
        <v>450</v>
      </c>
      <c r="I33" s="18">
        <v>250</v>
      </c>
      <c r="J33" s="18">
        <v>1752</v>
      </c>
      <c r="K33" s="18">
        <f t="shared" si="5"/>
        <v>4773</v>
      </c>
    </row>
    <row r="34" spans="1:11" s="6" customFormat="1" ht="20.25" thickBot="1">
      <c r="A34" s="131">
        <v>1</v>
      </c>
      <c r="B34" s="17" t="s">
        <v>395</v>
      </c>
      <c r="C34" s="22" t="s">
        <v>6</v>
      </c>
      <c r="D34" s="18">
        <v>1597</v>
      </c>
      <c r="E34" s="18"/>
      <c r="F34" s="18"/>
      <c r="G34" s="20"/>
      <c r="H34" s="18">
        <v>300</v>
      </c>
      <c r="I34" s="18">
        <v>250</v>
      </c>
      <c r="J34" s="18">
        <v>1707</v>
      </c>
      <c r="K34" s="18">
        <f t="shared" si="5"/>
        <v>3854</v>
      </c>
    </row>
    <row r="35" spans="1:11" s="6" customFormat="1" ht="20.25" thickBot="1">
      <c r="A35" s="134"/>
      <c r="B35" s="9"/>
      <c r="C35" s="14"/>
      <c r="D35" s="16">
        <f>ROUND(SUM(D28:D34),2)</f>
        <v>13078</v>
      </c>
      <c r="E35" s="16">
        <f aca="true" t="shared" si="6" ref="E35:K35">ROUND(SUM(E28:E34),2)</f>
        <v>0</v>
      </c>
      <c r="F35" s="16">
        <f t="shared" si="6"/>
        <v>135</v>
      </c>
      <c r="G35" s="16">
        <f t="shared" si="6"/>
        <v>0</v>
      </c>
      <c r="H35" s="16">
        <f t="shared" si="6"/>
        <v>2350</v>
      </c>
      <c r="I35" s="16">
        <f t="shared" si="6"/>
        <v>1500</v>
      </c>
      <c r="J35" s="16">
        <f t="shared" si="6"/>
        <v>12126</v>
      </c>
      <c r="K35" s="16">
        <f t="shared" si="6"/>
        <v>29189</v>
      </c>
    </row>
    <row r="36" spans="1:11" s="6" customFormat="1" ht="19.5">
      <c r="A36" s="130"/>
      <c r="B36" s="7" t="s">
        <v>27</v>
      </c>
      <c r="C36" s="64"/>
      <c r="D36" s="30"/>
      <c r="E36" s="25"/>
      <c r="F36" s="25"/>
      <c r="G36" s="31"/>
      <c r="H36" s="30"/>
      <c r="I36" s="25"/>
      <c r="J36" s="30"/>
      <c r="K36" s="25"/>
    </row>
    <row r="37" spans="1:11" s="6" customFormat="1" ht="19.5">
      <c r="A37" s="132">
        <v>1</v>
      </c>
      <c r="B37" s="22" t="s">
        <v>228</v>
      </c>
      <c r="C37" s="62" t="s">
        <v>252</v>
      </c>
      <c r="D37" s="51">
        <v>3239</v>
      </c>
      <c r="E37" s="46"/>
      <c r="F37" s="46"/>
      <c r="G37" s="52"/>
      <c r="H37" s="51">
        <v>450</v>
      </c>
      <c r="I37" s="46">
        <v>250</v>
      </c>
      <c r="J37" s="51">
        <v>3518</v>
      </c>
      <c r="K37" s="18">
        <f>SUM(D37:J37)</f>
        <v>7457</v>
      </c>
    </row>
    <row r="38" spans="1:11" s="6" customFormat="1" ht="19.5">
      <c r="A38" s="131">
        <v>1</v>
      </c>
      <c r="B38" s="21" t="s">
        <v>92</v>
      </c>
      <c r="C38" s="22" t="s">
        <v>5</v>
      </c>
      <c r="D38" s="18">
        <v>1920</v>
      </c>
      <c r="E38" s="20"/>
      <c r="F38" s="18">
        <v>50</v>
      </c>
      <c r="G38" s="20"/>
      <c r="H38" s="18">
        <v>300</v>
      </c>
      <c r="I38" s="18">
        <v>250</v>
      </c>
      <c r="J38" s="18">
        <v>2107</v>
      </c>
      <c r="K38" s="18">
        <f>SUM(D38:J38)</f>
        <v>4627</v>
      </c>
    </row>
    <row r="39" spans="1:11" s="6" customFormat="1" ht="19.5">
      <c r="A39" s="131">
        <v>1</v>
      </c>
      <c r="B39" s="17" t="s">
        <v>93</v>
      </c>
      <c r="C39" s="22" t="s">
        <v>5</v>
      </c>
      <c r="D39" s="18">
        <v>1920</v>
      </c>
      <c r="E39" s="18"/>
      <c r="F39" s="18">
        <v>75</v>
      </c>
      <c r="G39" s="20"/>
      <c r="H39" s="18">
        <v>300</v>
      </c>
      <c r="I39" s="18">
        <v>250</v>
      </c>
      <c r="J39" s="18">
        <v>2107</v>
      </c>
      <c r="K39" s="18">
        <f>SUM(D39:J39)</f>
        <v>4652</v>
      </c>
    </row>
    <row r="40" spans="1:11" s="6" customFormat="1" ht="19.5">
      <c r="A40" s="131">
        <v>1</v>
      </c>
      <c r="B40" s="21" t="s">
        <v>94</v>
      </c>
      <c r="C40" s="22" t="s">
        <v>19</v>
      </c>
      <c r="D40" s="28">
        <v>2081</v>
      </c>
      <c r="E40" s="28"/>
      <c r="F40" s="28">
        <v>75</v>
      </c>
      <c r="G40" s="29"/>
      <c r="H40" s="28">
        <v>300</v>
      </c>
      <c r="I40" s="28">
        <v>250</v>
      </c>
      <c r="J40" s="28">
        <v>2135</v>
      </c>
      <c r="K40" s="28">
        <f>SUM(D40:J40)</f>
        <v>4841</v>
      </c>
    </row>
    <row r="41" spans="1:11" s="6" customFormat="1" ht="20.25" thickBot="1">
      <c r="A41" s="131">
        <v>1</v>
      </c>
      <c r="B41" s="17" t="s">
        <v>182</v>
      </c>
      <c r="C41" s="22" t="s">
        <v>19</v>
      </c>
      <c r="D41" s="28">
        <v>2081</v>
      </c>
      <c r="E41" s="28"/>
      <c r="F41" s="28">
        <v>75</v>
      </c>
      <c r="G41" s="29"/>
      <c r="H41" s="28">
        <v>300</v>
      </c>
      <c r="I41" s="28">
        <v>250</v>
      </c>
      <c r="J41" s="28">
        <v>2135</v>
      </c>
      <c r="K41" s="28">
        <f>SUM(D41:J41)</f>
        <v>4841</v>
      </c>
    </row>
    <row r="42" spans="1:11" s="6" customFormat="1" ht="20.25" thickBot="1">
      <c r="A42" s="133"/>
      <c r="B42" s="9"/>
      <c r="C42" s="14"/>
      <c r="D42" s="16">
        <f aca="true" t="shared" si="7" ref="D42:K42">ROUND(SUM(D36:D41),2)</f>
        <v>11241</v>
      </c>
      <c r="E42" s="16">
        <f t="shared" si="7"/>
        <v>0</v>
      </c>
      <c r="F42" s="16">
        <f t="shared" si="7"/>
        <v>275</v>
      </c>
      <c r="G42" s="16">
        <f t="shared" si="7"/>
        <v>0</v>
      </c>
      <c r="H42" s="16">
        <f t="shared" si="7"/>
        <v>1650</v>
      </c>
      <c r="I42" s="16">
        <f t="shared" si="7"/>
        <v>1250</v>
      </c>
      <c r="J42" s="16">
        <f t="shared" si="7"/>
        <v>12002</v>
      </c>
      <c r="K42" s="16">
        <f t="shared" si="7"/>
        <v>26418</v>
      </c>
    </row>
    <row r="43" spans="1:11" s="6" customFormat="1" ht="19.5">
      <c r="A43" s="135"/>
      <c r="B43" s="115" t="s">
        <v>91</v>
      </c>
      <c r="C43" s="24"/>
      <c r="D43" s="26"/>
      <c r="E43" s="26"/>
      <c r="F43" s="26"/>
      <c r="G43" s="26"/>
      <c r="H43" s="26"/>
      <c r="I43" s="26"/>
      <c r="J43" s="55"/>
      <c r="K43" s="26"/>
    </row>
    <row r="44" spans="1:11" s="6" customFormat="1" ht="18.75">
      <c r="A44" s="132">
        <v>1</v>
      </c>
      <c r="B44" s="54" t="s">
        <v>288</v>
      </c>
      <c r="C44" s="22" t="s">
        <v>252</v>
      </c>
      <c r="D44" s="46">
        <v>3239</v>
      </c>
      <c r="E44" s="46"/>
      <c r="F44" s="46"/>
      <c r="G44" s="46"/>
      <c r="H44" s="46">
        <v>450</v>
      </c>
      <c r="I44" s="46">
        <v>250</v>
      </c>
      <c r="J44" s="56">
        <v>1100</v>
      </c>
      <c r="K44" s="18">
        <f>SUM(D44:J44)</f>
        <v>5039</v>
      </c>
    </row>
    <row r="45" spans="1:11" s="6" customFormat="1" ht="18.75">
      <c r="A45" s="132">
        <v>1</v>
      </c>
      <c r="B45" s="54" t="s">
        <v>339</v>
      </c>
      <c r="C45" s="22" t="s">
        <v>21</v>
      </c>
      <c r="D45" s="46">
        <v>2241</v>
      </c>
      <c r="E45" s="46"/>
      <c r="F45" s="46"/>
      <c r="G45" s="46"/>
      <c r="H45" s="46">
        <v>300</v>
      </c>
      <c r="I45" s="46">
        <v>250</v>
      </c>
      <c r="J45" s="56">
        <v>913</v>
      </c>
      <c r="K45" s="18">
        <f>SUM(D45:J45)</f>
        <v>3704</v>
      </c>
    </row>
    <row r="46" spans="1:11" s="6" customFormat="1" ht="19.5">
      <c r="A46" s="136">
        <v>1</v>
      </c>
      <c r="B46" s="54" t="s">
        <v>96</v>
      </c>
      <c r="C46" s="65" t="s">
        <v>314</v>
      </c>
      <c r="D46" s="18">
        <v>2081</v>
      </c>
      <c r="E46" s="20"/>
      <c r="F46" s="18">
        <v>35</v>
      </c>
      <c r="G46" s="19"/>
      <c r="H46" s="18">
        <v>200</v>
      </c>
      <c r="I46" s="18">
        <v>250</v>
      </c>
      <c r="J46" s="18">
        <v>1700</v>
      </c>
      <c r="K46" s="18">
        <f>SUM(D46:J46)</f>
        <v>4266</v>
      </c>
    </row>
    <row r="47" spans="1:11" s="6" customFormat="1" ht="19.5">
      <c r="A47" s="136">
        <v>1</v>
      </c>
      <c r="B47" s="54" t="s">
        <v>269</v>
      </c>
      <c r="C47" s="65" t="s">
        <v>314</v>
      </c>
      <c r="D47" s="18">
        <v>2081</v>
      </c>
      <c r="E47" s="20"/>
      <c r="F47" s="18">
        <v>50</v>
      </c>
      <c r="G47" s="19"/>
      <c r="H47" s="18">
        <v>200</v>
      </c>
      <c r="I47" s="18">
        <v>250</v>
      </c>
      <c r="J47" s="18">
        <v>985</v>
      </c>
      <c r="K47" s="18">
        <f>SUM(D47:J47)</f>
        <v>3566</v>
      </c>
    </row>
    <row r="48" spans="1:11" s="6" customFormat="1" ht="20.25" thickBot="1">
      <c r="A48" s="136">
        <v>1</v>
      </c>
      <c r="B48" s="54" t="s">
        <v>437</v>
      </c>
      <c r="C48" s="65" t="s">
        <v>5</v>
      </c>
      <c r="D48" s="13">
        <v>1759</v>
      </c>
      <c r="E48" s="12"/>
      <c r="F48" s="13">
        <v>35</v>
      </c>
      <c r="G48" s="75"/>
      <c r="H48" s="13">
        <v>150</v>
      </c>
      <c r="I48" s="13">
        <v>250</v>
      </c>
      <c r="J48" s="13">
        <v>900</v>
      </c>
      <c r="K48" s="18">
        <f>SUM(D48:J48)</f>
        <v>3094</v>
      </c>
    </row>
    <row r="49" spans="1:11" s="6" customFormat="1" ht="20.25" thickBot="1">
      <c r="A49" s="137"/>
      <c r="B49" s="33"/>
      <c r="C49" s="32"/>
      <c r="D49" s="16">
        <f>ROUND(SUM(D44:D48),2)</f>
        <v>11401</v>
      </c>
      <c r="E49" s="16">
        <f aca="true" t="shared" si="8" ref="E49:K49">ROUND(SUM(E44:E48),2)</f>
        <v>0</v>
      </c>
      <c r="F49" s="16">
        <f t="shared" si="8"/>
        <v>120</v>
      </c>
      <c r="G49" s="16">
        <f t="shared" si="8"/>
        <v>0</v>
      </c>
      <c r="H49" s="16">
        <f t="shared" si="8"/>
        <v>1300</v>
      </c>
      <c r="I49" s="16">
        <f t="shared" si="8"/>
        <v>1250</v>
      </c>
      <c r="J49" s="16">
        <f t="shared" si="8"/>
        <v>5598</v>
      </c>
      <c r="K49" s="16">
        <f t="shared" si="8"/>
        <v>19669</v>
      </c>
    </row>
    <row r="50" spans="1:11" s="6" customFormat="1" ht="19.5">
      <c r="A50" s="130"/>
      <c r="B50" s="7" t="s">
        <v>97</v>
      </c>
      <c r="C50" s="64"/>
      <c r="D50" s="25"/>
      <c r="E50" s="25"/>
      <c r="F50" s="25"/>
      <c r="G50" s="26"/>
      <c r="H50" s="25"/>
      <c r="I50" s="25"/>
      <c r="J50" s="25"/>
      <c r="K50" s="25"/>
    </row>
    <row r="51" spans="1:11" s="6" customFormat="1" ht="18.75">
      <c r="A51" s="131">
        <v>1</v>
      </c>
      <c r="B51" s="54" t="s">
        <v>131</v>
      </c>
      <c r="C51" s="22" t="s">
        <v>21</v>
      </c>
      <c r="D51" s="18">
        <v>2241</v>
      </c>
      <c r="E51" s="18"/>
      <c r="F51" s="18"/>
      <c r="G51" s="18">
        <v>375</v>
      </c>
      <c r="H51" s="18">
        <v>300</v>
      </c>
      <c r="I51" s="18">
        <v>250</v>
      </c>
      <c r="J51" s="18">
        <v>913</v>
      </c>
      <c r="K51" s="18">
        <f>SUM(D51:J51)</f>
        <v>4079</v>
      </c>
    </row>
    <row r="52" spans="1:11" s="6" customFormat="1" ht="19.5" thickBot="1">
      <c r="A52" s="136">
        <v>1</v>
      </c>
      <c r="B52" s="54" t="s">
        <v>396</v>
      </c>
      <c r="C52" s="65" t="s">
        <v>314</v>
      </c>
      <c r="D52" s="13">
        <v>2081</v>
      </c>
      <c r="E52" s="13"/>
      <c r="F52" s="13"/>
      <c r="G52" s="13"/>
      <c r="H52" s="13">
        <v>250</v>
      </c>
      <c r="I52" s="13">
        <v>250</v>
      </c>
      <c r="J52" s="13">
        <v>985</v>
      </c>
      <c r="K52" s="18">
        <f>SUM(D52:J52)</f>
        <v>3566</v>
      </c>
    </row>
    <row r="53" spans="1:11" s="6" customFormat="1" ht="20.25" thickBot="1">
      <c r="A53" s="137"/>
      <c r="B53" s="33"/>
      <c r="C53" s="32"/>
      <c r="D53" s="16">
        <f>ROUND(SUM(D50:D52),2)</f>
        <v>4322</v>
      </c>
      <c r="E53" s="16">
        <f aca="true" t="shared" si="9" ref="E53:K53">ROUND(SUM(E50:E52),2)</f>
        <v>0</v>
      </c>
      <c r="F53" s="16">
        <f t="shared" si="9"/>
        <v>0</v>
      </c>
      <c r="G53" s="16">
        <f t="shared" si="9"/>
        <v>375</v>
      </c>
      <c r="H53" s="16">
        <f t="shared" si="9"/>
        <v>550</v>
      </c>
      <c r="I53" s="16">
        <f t="shared" si="9"/>
        <v>500</v>
      </c>
      <c r="J53" s="16">
        <f t="shared" si="9"/>
        <v>1898</v>
      </c>
      <c r="K53" s="16">
        <f t="shared" si="9"/>
        <v>7645</v>
      </c>
    </row>
    <row r="54" spans="1:11" s="6" customFormat="1" ht="20.25" thickTop="1">
      <c r="A54" s="138"/>
      <c r="B54" s="7" t="s">
        <v>98</v>
      </c>
      <c r="C54" s="66"/>
      <c r="D54" s="94"/>
      <c r="E54" s="94"/>
      <c r="F54" s="94"/>
      <c r="G54" s="100"/>
      <c r="H54" s="94"/>
      <c r="I54" s="94"/>
      <c r="J54" s="94"/>
      <c r="K54" s="10"/>
    </row>
    <row r="55" spans="1:11" s="6" customFormat="1" ht="18.75">
      <c r="A55" s="136">
        <v>1</v>
      </c>
      <c r="B55" s="54" t="s">
        <v>400</v>
      </c>
      <c r="C55" s="74" t="s">
        <v>21</v>
      </c>
      <c r="D55" s="46">
        <v>2241</v>
      </c>
      <c r="E55" s="46"/>
      <c r="F55" s="46"/>
      <c r="G55" s="46">
        <v>375</v>
      </c>
      <c r="H55" s="46">
        <v>300</v>
      </c>
      <c r="I55" s="46">
        <v>250</v>
      </c>
      <c r="J55" s="46">
        <v>913</v>
      </c>
      <c r="K55" s="18">
        <f>SUM(D55:J55)</f>
        <v>4079</v>
      </c>
    </row>
    <row r="56" spans="1:11" s="6" customFormat="1" ht="19.5">
      <c r="A56" s="136">
        <v>1</v>
      </c>
      <c r="B56" s="54" t="s">
        <v>326</v>
      </c>
      <c r="C56" s="74" t="s">
        <v>19</v>
      </c>
      <c r="D56" s="13">
        <v>2081</v>
      </c>
      <c r="E56" s="13"/>
      <c r="F56" s="13">
        <v>75</v>
      </c>
      <c r="G56" s="12"/>
      <c r="H56" s="13">
        <v>250</v>
      </c>
      <c r="I56" s="13">
        <v>250</v>
      </c>
      <c r="J56" s="13">
        <v>985</v>
      </c>
      <c r="K56" s="18">
        <f>SUM(D56:J56)</f>
        <v>3641</v>
      </c>
    </row>
    <row r="57" spans="1:11" s="6" customFormat="1" ht="20.25" thickBot="1">
      <c r="A57" s="136">
        <v>1</v>
      </c>
      <c r="B57" s="54" t="s">
        <v>275</v>
      </c>
      <c r="C57" s="74" t="s">
        <v>6</v>
      </c>
      <c r="D57" s="34">
        <v>1597</v>
      </c>
      <c r="E57" s="34"/>
      <c r="F57" s="34">
        <v>50</v>
      </c>
      <c r="G57" s="15"/>
      <c r="H57" s="34">
        <v>200</v>
      </c>
      <c r="I57" s="34">
        <v>250</v>
      </c>
      <c r="J57" s="34">
        <v>951</v>
      </c>
      <c r="K57" s="18">
        <f>SUM(D57:J57)</f>
        <v>3048</v>
      </c>
    </row>
    <row r="58" spans="1:11" s="6" customFormat="1" ht="20.25" thickBot="1">
      <c r="A58" s="137"/>
      <c r="B58" s="33"/>
      <c r="C58" s="32"/>
      <c r="D58" s="16">
        <f>ROUND(SUM(D55:D57),2)</f>
        <v>5919</v>
      </c>
      <c r="E58" s="16">
        <f aca="true" t="shared" si="10" ref="E58:K58">ROUND(SUM(E55:E57),2)</f>
        <v>0</v>
      </c>
      <c r="F58" s="16">
        <f t="shared" si="10"/>
        <v>125</v>
      </c>
      <c r="G58" s="16">
        <f t="shared" si="10"/>
        <v>375</v>
      </c>
      <c r="H58" s="16">
        <f t="shared" si="10"/>
        <v>750</v>
      </c>
      <c r="I58" s="16">
        <f t="shared" si="10"/>
        <v>750</v>
      </c>
      <c r="J58" s="16">
        <f t="shared" si="10"/>
        <v>2849</v>
      </c>
      <c r="K58" s="16">
        <f t="shared" si="10"/>
        <v>10768</v>
      </c>
    </row>
    <row r="59" spans="1:11" s="6" customFormat="1" ht="19.5">
      <c r="A59" s="132"/>
      <c r="B59" s="116" t="s">
        <v>39</v>
      </c>
      <c r="C59" s="62"/>
      <c r="D59" s="46"/>
      <c r="E59" s="46"/>
      <c r="F59" s="46"/>
      <c r="G59" s="50"/>
      <c r="H59" s="46"/>
      <c r="I59" s="46"/>
      <c r="J59" s="46"/>
      <c r="K59" s="46"/>
    </row>
    <row r="60" spans="1:11" s="6" customFormat="1" ht="19.5">
      <c r="A60" s="132">
        <v>1</v>
      </c>
      <c r="B60" s="6" t="s">
        <v>111</v>
      </c>
      <c r="C60" s="76" t="s">
        <v>21</v>
      </c>
      <c r="D60" s="13">
        <v>2241</v>
      </c>
      <c r="E60" s="13"/>
      <c r="F60" s="13"/>
      <c r="G60" s="12"/>
      <c r="H60" s="13">
        <v>300</v>
      </c>
      <c r="I60" s="13">
        <v>250</v>
      </c>
      <c r="J60" s="13">
        <v>913</v>
      </c>
      <c r="K60" s="13">
        <f>SUM(D60:J60)</f>
        <v>3704</v>
      </c>
    </row>
    <row r="61" spans="1:11" s="6" customFormat="1" ht="20.25" thickBot="1">
      <c r="A61" s="131">
        <v>1</v>
      </c>
      <c r="B61" s="17" t="s">
        <v>99</v>
      </c>
      <c r="C61" s="22" t="s">
        <v>6</v>
      </c>
      <c r="D61" s="28">
        <v>1597</v>
      </c>
      <c r="E61" s="29"/>
      <c r="F61" s="28">
        <v>75</v>
      </c>
      <c r="G61" s="29"/>
      <c r="H61" s="28">
        <v>200</v>
      </c>
      <c r="I61" s="28">
        <v>250</v>
      </c>
      <c r="J61" s="28">
        <v>951</v>
      </c>
      <c r="K61" s="28">
        <f>SUM(D61:J61)</f>
        <v>3073</v>
      </c>
    </row>
    <row r="62" spans="1:11" s="6" customFormat="1" ht="20.25" thickBot="1">
      <c r="A62" s="137"/>
      <c r="B62" s="33"/>
      <c r="C62" s="32"/>
      <c r="D62" s="16">
        <f aca="true" t="shared" si="11" ref="D62:K62">ROUND(SUM(D59:D61),2)</f>
        <v>3838</v>
      </c>
      <c r="E62" s="16">
        <f t="shared" si="11"/>
        <v>0</v>
      </c>
      <c r="F62" s="16">
        <f t="shared" si="11"/>
        <v>75</v>
      </c>
      <c r="G62" s="16">
        <f t="shared" si="11"/>
        <v>0</v>
      </c>
      <c r="H62" s="16">
        <f t="shared" si="11"/>
        <v>500</v>
      </c>
      <c r="I62" s="16">
        <f t="shared" si="11"/>
        <v>500</v>
      </c>
      <c r="J62" s="16">
        <f t="shared" si="11"/>
        <v>1864</v>
      </c>
      <c r="K62" s="16">
        <f t="shared" si="11"/>
        <v>6777</v>
      </c>
    </row>
    <row r="63" spans="1:11" s="6" customFormat="1" ht="19.5">
      <c r="A63" s="131"/>
      <c r="B63" s="7" t="s">
        <v>100</v>
      </c>
      <c r="C63" s="22"/>
      <c r="D63" s="19"/>
      <c r="E63" s="18"/>
      <c r="F63" s="18"/>
      <c r="G63" s="23"/>
      <c r="H63" s="19"/>
      <c r="I63" s="18"/>
      <c r="J63" s="19"/>
      <c r="K63" s="18"/>
    </row>
    <row r="64" spans="1:11" s="6" customFormat="1" ht="19.5">
      <c r="A64" s="131">
        <v>1</v>
      </c>
      <c r="B64" s="17" t="s">
        <v>173</v>
      </c>
      <c r="C64" s="22" t="s">
        <v>17</v>
      </c>
      <c r="D64" s="19">
        <v>3239</v>
      </c>
      <c r="E64" s="18"/>
      <c r="F64" s="18"/>
      <c r="G64" s="23"/>
      <c r="H64" s="19">
        <v>450</v>
      </c>
      <c r="I64" s="18">
        <v>250</v>
      </c>
      <c r="J64" s="19">
        <v>3500</v>
      </c>
      <c r="K64" s="18">
        <f>SUM(D64:J64)</f>
        <v>7439</v>
      </c>
    </row>
    <row r="65" spans="1:11" s="6" customFormat="1" ht="19.5">
      <c r="A65" s="131">
        <v>1</v>
      </c>
      <c r="B65" s="17" t="s">
        <v>434</v>
      </c>
      <c r="C65" s="22" t="s">
        <v>314</v>
      </c>
      <c r="D65" s="19">
        <v>2081</v>
      </c>
      <c r="E65" s="18"/>
      <c r="F65" s="18">
        <v>35</v>
      </c>
      <c r="G65" s="23"/>
      <c r="H65" s="19">
        <v>300</v>
      </c>
      <c r="I65" s="18">
        <v>250</v>
      </c>
      <c r="J65" s="19">
        <v>2150</v>
      </c>
      <c r="K65" s="18">
        <f>SUM(D65:J65)</f>
        <v>4816</v>
      </c>
    </row>
    <row r="66" spans="1:11" s="6" customFormat="1" ht="19.5">
      <c r="A66" s="131">
        <v>1</v>
      </c>
      <c r="B66" s="17" t="s">
        <v>102</v>
      </c>
      <c r="C66" s="22" t="s">
        <v>19</v>
      </c>
      <c r="D66" s="18">
        <v>2081</v>
      </c>
      <c r="E66" s="18"/>
      <c r="F66" s="18">
        <v>35</v>
      </c>
      <c r="G66" s="20"/>
      <c r="H66" s="18">
        <v>300</v>
      </c>
      <c r="I66" s="18">
        <v>250</v>
      </c>
      <c r="J66" s="18">
        <v>2150</v>
      </c>
      <c r="K66" s="18">
        <f>SUM(D66:J66)</f>
        <v>4816</v>
      </c>
    </row>
    <row r="67" spans="1:11" s="6" customFormat="1" ht="19.5">
      <c r="A67" s="131">
        <v>1</v>
      </c>
      <c r="B67" s="17" t="s">
        <v>357</v>
      </c>
      <c r="C67" s="22" t="s">
        <v>5</v>
      </c>
      <c r="D67" s="18">
        <v>1759</v>
      </c>
      <c r="E67" s="18"/>
      <c r="F67" s="18">
        <v>75</v>
      </c>
      <c r="G67" s="20"/>
      <c r="H67" s="18">
        <v>300</v>
      </c>
      <c r="I67" s="18">
        <v>250</v>
      </c>
      <c r="J67" s="18">
        <v>2050</v>
      </c>
      <c r="K67" s="18">
        <f>SUM(D67:J67)</f>
        <v>4434</v>
      </c>
    </row>
    <row r="68" spans="1:11" s="6" customFormat="1" ht="20.25" thickBot="1">
      <c r="A68" s="131">
        <v>1</v>
      </c>
      <c r="B68" s="17" t="s">
        <v>104</v>
      </c>
      <c r="C68" s="22" t="s">
        <v>5</v>
      </c>
      <c r="D68" s="18">
        <v>1759</v>
      </c>
      <c r="E68" s="20"/>
      <c r="F68" s="18">
        <v>75</v>
      </c>
      <c r="G68" s="20"/>
      <c r="H68" s="18">
        <v>300</v>
      </c>
      <c r="I68" s="18">
        <v>250</v>
      </c>
      <c r="J68" s="18">
        <v>2050</v>
      </c>
      <c r="K68" s="18">
        <f>SUM(D68:J68)</f>
        <v>4434</v>
      </c>
    </row>
    <row r="69" spans="1:11" s="6" customFormat="1" ht="20.25" thickBot="1">
      <c r="A69" s="137"/>
      <c r="B69" s="33"/>
      <c r="C69" s="32"/>
      <c r="D69" s="16">
        <f>ROUND(SUM(D63:D68),2)</f>
        <v>10919</v>
      </c>
      <c r="E69" s="16">
        <f aca="true" t="shared" si="12" ref="E69:K69">ROUND(SUM(E63:E68),2)</f>
        <v>0</v>
      </c>
      <c r="F69" s="16">
        <f t="shared" si="12"/>
        <v>220</v>
      </c>
      <c r="G69" s="16">
        <f t="shared" si="12"/>
        <v>0</v>
      </c>
      <c r="H69" s="16">
        <f t="shared" si="12"/>
        <v>1650</v>
      </c>
      <c r="I69" s="16">
        <f t="shared" si="12"/>
        <v>1250</v>
      </c>
      <c r="J69" s="16">
        <f t="shared" si="12"/>
        <v>11900</v>
      </c>
      <c r="K69" s="16">
        <f t="shared" si="12"/>
        <v>25939</v>
      </c>
    </row>
    <row r="70" spans="1:11" s="6" customFormat="1" ht="19.5">
      <c r="A70" s="131"/>
      <c r="B70" s="48" t="s">
        <v>105</v>
      </c>
      <c r="C70" s="22"/>
      <c r="D70" s="19"/>
      <c r="E70" s="18"/>
      <c r="F70" s="18"/>
      <c r="G70" s="23"/>
      <c r="H70" s="19"/>
      <c r="I70" s="18"/>
      <c r="J70" s="19"/>
      <c r="K70" s="18"/>
    </row>
    <row r="71" spans="1:11" s="6" customFormat="1" ht="19.5">
      <c r="A71" s="131">
        <v>1</v>
      </c>
      <c r="B71" s="21" t="s">
        <v>306</v>
      </c>
      <c r="C71" s="22" t="s">
        <v>17</v>
      </c>
      <c r="D71" s="19">
        <f>3239</f>
        <v>3239</v>
      </c>
      <c r="E71" s="18"/>
      <c r="F71" s="18"/>
      <c r="G71" s="23"/>
      <c r="H71" s="19">
        <f>450</f>
        <v>450</v>
      </c>
      <c r="I71" s="18">
        <v>250</v>
      </c>
      <c r="J71" s="19">
        <v>2202</v>
      </c>
      <c r="K71" s="18">
        <f>SUM(D71:J71)</f>
        <v>6141</v>
      </c>
    </row>
    <row r="72" spans="1:11" s="6" customFormat="1" ht="19.5">
      <c r="A72" s="136">
        <v>1</v>
      </c>
      <c r="B72" s="71" t="s">
        <v>246</v>
      </c>
      <c r="C72" s="65" t="s">
        <v>247</v>
      </c>
      <c r="D72" s="19">
        <v>2081</v>
      </c>
      <c r="E72" s="18"/>
      <c r="F72" s="18">
        <v>50</v>
      </c>
      <c r="G72" s="23"/>
      <c r="H72" s="19">
        <v>350</v>
      </c>
      <c r="I72" s="18">
        <v>250</v>
      </c>
      <c r="J72" s="19">
        <v>1700</v>
      </c>
      <c r="K72" s="28">
        <f>SUM(D72:J72)</f>
        <v>4431</v>
      </c>
    </row>
    <row r="73" spans="1:11" s="6" customFormat="1" ht="19.5">
      <c r="A73" s="136">
        <v>1</v>
      </c>
      <c r="B73" s="71" t="s">
        <v>422</v>
      </c>
      <c r="C73" s="65" t="s">
        <v>3</v>
      </c>
      <c r="D73" s="51">
        <v>2321</v>
      </c>
      <c r="E73" s="46"/>
      <c r="F73" s="46"/>
      <c r="G73" s="52"/>
      <c r="H73" s="51">
        <v>400</v>
      </c>
      <c r="I73" s="46">
        <v>250</v>
      </c>
      <c r="J73" s="51">
        <v>2200</v>
      </c>
      <c r="K73" s="28">
        <f>SUM(D73:J73)</f>
        <v>5171</v>
      </c>
    </row>
    <row r="74" spans="1:11" s="6" customFormat="1" ht="20.25" thickBot="1">
      <c r="A74" s="136">
        <v>1</v>
      </c>
      <c r="B74" s="91" t="s">
        <v>360</v>
      </c>
      <c r="C74" s="65" t="s">
        <v>5</v>
      </c>
      <c r="D74" s="106">
        <v>1759</v>
      </c>
      <c r="E74" s="107"/>
      <c r="F74" s="107">
        <v>50</v>
      </c>
      <c r="G74" s="108"/>
      <c r="H74" s="106">
        <v>300</v>
      </c>
      <c r="I74" s="107">
        <v>250</v>
      </c>
      <c r="J74" s="106">
        <v>1679</v>
      </c>
      <c r="K74" s="28">
        <f>SUM(D74:J74)</f>
        <v>4038</v>
      </c>
    </row>
    <row r="75" spans="1:11" s="6" customFormat="1" ht="20.25" thickBot="1">
      <c r="A75" s="137"/>
      <c r="B75" s="33"/>
      <c r="C75" s="32"/>
      <c r="D75" s="72">
        <f>ROUND(SUM(D71:D74),2)</f>
        <v>9400</v>
      </c>
      <c r="E75" s="72">
        <f aca="true" t="shared" si="13" ref="E75:K75">ROUND(SUM(E71:E74),2)</f>
        <v>0</v>
      </c>
      <c r="F75" s="72">
        <f t="shared" si="13"/>
        <v>100</v>
      </c>
      <c r="G75" s="72">
        <f t="shared" si="13"/>
        <v>0</v>
      </c>
      <c r="H75" s="72">
        <f t="shared" si="13"/>
        <v>1500</v>
      </c>
      <c r="I75" s="72">
        <f t="shared" si="13"/>
        <v>1000</v>
      </c>
      <c r="J75" s="72">
        <f t="shared" si="13"/>
        <v>7781</v>
      </c>
      <c r="K75" s="72">
        <f t="shared" si="13"/>
        <v>19781</v>
      </c>
    </row>
    <row r="76" spans="1:11" s="6" customFormat="1" ht="19.5">
      <c r="A76" s="130"/>
      <c r="B76" s="7" t="s">
        <v>106</v>
      </c>
      <c r="C76" s="24"/>
      <c r="D76" s="25"/>
      <c r="E76" s="25"/>
      <c r="F76" s="25"/>
      <c r="G76" s="26"/>
      <c r="H76" s="25"/>
      <c r="I76" s="25"/>
      <c r="J76" s="25"/>
      <c r="K76" s="25"/>
    </row>
    <row r="77" spans="1:11" s="6" customFormat="1" ht="19.5">
      <c r="A77" s="132">
        <v>1</v>
      </c>
      <c r="B77" s="57" t="s">
        <v>222</v>
      </c>
      <c r="C77" s="17" t="s">
        <v>17</v>
      </c>
      <c r="D77" s="46">
        <v>3239</v>
      </c>
      <c r="E77" s="46"/>
      <c r="F77" s="46"/>
      <c r="G77" s="50"/>
      <c r="H77" s="46">
        <v>300</v>
      </c>
      <c r="I77" s="46">
        <v>250</v>
      </c>
      <c r="J77" s="46">
        <v>2352</v>
      </c>
      <c r="K77" s="18">
        <f>SUM(D77:J77)</f>
        <v>6141</v>
      </c>
    </row>
    <row r="78" spans="1:11" s="6" customFormat="1" ht="19.5">
      <c r="A78" s="131">
        <v>1</v>
      </c>
      <c r="B78" s="17" t="s">
        <v>107</v>
      </c>
      <c r="C78" s="17" t="s">
        <v>18</v>
      </c>
      <c r="D78" s="18">
        <v>2241</v>
      </c>
      <c r="E78" s="20"/>
      <c r="F78" s="18">
        <v>35</v>
      </c>
      <c r="G78" s="20"/>
      <c r="H78" s="18">
        <v>300</v>
      </c>
      <c r="I78" s="18">
        <v>250</v>
      </c>
      <c r="J78" s="18">
        <v>1802</v>
      </c>
      <c r="K78" s="18">
        <f>SUM(D78:J78)</f>
        <v>4628</v>
      </c>
    </row>
    <row r="79" spans="1:11" s="6" customFormat="1" ht="20.25" thickBot="1">
      <c r="A79" s="131">
        <v>1</v>
      </c>
      <c r="B79" s="17" t="s">
        <v>427</v>
      </c>
      <c r="C79" s="17" t="s">
        <v>5</v>
      </c>
      <c r="D79" s="18">
        <v>1759</v>
      </c>
      <c r="E79" s="20"/>
      <c r="F79" s="18">
        <v>35</v>
      </c>
      <c r="G79" s="20"/>
      <c r="H79" s="18">
        <v>300</v>
      </c>
      <c r="I79" s="18">
        <v>250</v>
      </c>
      <c r="J79" s="18">
        <v>2029</v>
      </c>
      <c r="K79" s="18">
        <f>SUM(D79:J79)</f>
        <v>4373</v>
      </c>
    </row>
    <row r="80" spans="1:11" s="6" customFormat="1" ht="20.25" thickBot="1">
      <c r="A80" s="137"/>
      <c r="B80" s="33"/>
      <c r="C80" s="32"/>
      <c r="D80" s="16">
        <f>ROUND(SUM(D76:D79),2)</f>
        <v>7239</v>
      </c>
      <c r="E80" s="16">
        <f aca="true" t="shared" si="14" ref="E80:K80">ROUND(SUM(E76:E79),2)</f>
        <v>0</v>
      </c>
      <c r="F80" s="16">
        <f t="shared" si="14"/>
        <v>70</v>
      </c>
      <c r="G80" s="16">
        <f t="shared" si="14"/>
        <v>0</v>
      </c>
      <c r="H80" s="16">
        <f t="shared" si="14"/>
        <v>900</v>
      </c>
      <c r="I80" s="16">
        <f t="shared" si="14"/>
        <v>750</v>
      </c>
      <c r="J80" s="16">
        <f t="shared" si="14"/>
        <v>6183</v>
      </c>
      <c r="K80" s="16">
        <f t="shared" si="14"/>
        <v>15142</v>
      </c>
    </row>
    <row r="81" spans="1:11" s="6" customFormat="1" ht="19.5">
      <c r="A81" s="131"/>
      <c r="B81" s="7" t="s">
        <v>109</v>
      </c>
      <c r="C81" s="17"/>
      <c r="D81" s="18"/>
      <c r="E81" s="18"/>
      <c r="F81" s="18"/>
      <c r="G81" s="20"/>
      <c r="H81" s="18"/>
      <c r="I81" s="18"/>
      <c r="J81" s="18"/>
      <c r="K81" s="18"/>
    </row>
    <row r="82" spans="1:11" s="6" customFormat="1" ht="19.5">
      <c r="A82" s="131">
        <v>1</v>
      </c>
      <c r="B82" s="17" t="s">
        <v>110</v>
      </c>
      <c r="C82" s="17" t="s">
        <v>17</v>
      </c>
      <c r="D82" s="18">
        <v>3239</v>
      </c>
      <c r="E82" s="18"/>
      <c r="F82" s="18"/>
      <c r="G82" s="20"/>
      <c r="H82" s="18">
        <v>450</v>
      </c>
      <c r="I82" s="18">
        <v>250</v>
      </c>
      <c r="J82" s="18">
        <v>2618</v>
      </c>
      <c r="K82" s="18">
        <f>SUM(D82:J82)</f>
        <v>6557</v>
      </c>
    </row>
    <row r="83" spans="1:11" s="6" customFormat="1" ht="19.5">
      <c r="A83" s="136">
        <v>1</v>
      </c>
      <c r="B83" s="54" t="s">
        <v>297</v>
      </c>
      <c r="C83" s="54" t="s">
        <v>247</v>
      </c>
      <c r="D83" s="18">
        <v>2081</v>
      </c>
      <c r="E83" s="18"/>
      <c r="F83" s="18"/>
      <c r="G83" s="20"/>
      <c r="H83" s="18">
        <v>300</v>
      </c>
      <c r="I83" s="18">
        <v>250</v>
      </c>
      <c r="J83" s="18">
        <v>1535</v>
      </c>
      <c r="K83" s="18">
        <f>SUM(D83:J83)</f>
        <v>4166</v>
      </c>
    </row>
    <row r="84" spans="1:11" s="6" customFormat="1" ht="20.25" thickBot="1">
      <c r="A84" s="136">
        <v>1</v>
      </c>
      <c r="B84" s="54" t="s">
        <v>80</v>
      </c>
      <c r="C84" s="54" t="s">
        <v>5</v>
      </c>
      <c r="D84" s="13">
        <v>1759</v>
      </c>
      <c r="E84" s="13"/>
      <c r="F84" s="13">
        <v>35</v>
      </c>
      <c r="G84" s="12"/>
      <c r="H84" s="13">
        <v>300</v>
      </c>
      <c r="I84" s="13">
        <v>250</v>
      </c>
      <c r="J84" s="13">
        <v>1629</v>
      </c>
      <c r="K84" s="18">
        <f>SUM(D84:J84)</f>
        <v>3973</v>
      </c>
    </row>
    <row r="85" spans="1:11" s="6" customFormat="1" ht="20.25" thickBot="1">
      <c r="A85" s="137"/>
      <c r="B85" s="33"/>
      <c r="C85" s="32"/>
      <c r="D85" s="16">
        <f>ROUND(SUM(D81:D84),2)</f>
        <v>7079</v>
      </c>
      <c r="E85" s="16">
        <f aca="true" t="shared" si="15" ref="E85:K85">ROUND(SUM(E81:E84),2)</f>
        <v>0</v>
      </c>
      <c r="F85" s="16">
        <f t="shared" si="15"/>
        <v>35</v>
      </c>
      <c r="G85" s="16">
        <f t="shared" si="15"/>
        <v>0</v>
      </c>
      <c r="H85" s="16">
        <f t="shared" si="15"/>
        <v>1050</v>
      </c>
      <c r="I85" s="16">
        <f t="shared" si="15"/>
        <v>750</v>
      </c>
      <c r="J85" s="16">
        <f t="shared" si="15"/>
        <v>5782</v>
      </c>
      <c r="K85" s="16">
        <f t="shared" si="15"/>
        <v>14696</v>
      </c>
    </row>
    <row r="86" spans="1:11" s="6" customFormat="1" ht="19.5">
      <c r="A86" s="131"/>
      <c r="B86" s="117" t="s">
        <v>64</v>
      </c>
      <c r="C86" s="17"/>
      <c r="D86" s="19"/>
      <c r="E86" s="18"/>
      <c r="F86" s="18"/>
      <c r="G86" s="19"/>
      <c r="H86" s="19"/>
      <c r="I86" s="18"/>
      <c r="J86" s="19"/>
      <c r="K86" s="18"/>
    </row>
    <row r="87" spans="1:11" s="6" customFormat="1" ht="18.75">
      <c r="A87" s="131">
        <v>1</v>
      </c>
      <c r="B87" s="17" t="s">
        <v>414</v>
      </c>
      <c r="C87" s="17" t="s">
        <v>17</v>
      </c>
      <c r="D87" s="19">
        <v>3239</v>
      </c>
      <c r="E87" s="18"/>
      <c r="F87" s="18"/>
      <c r="G87" s="19">
        <v>375</v>
      </c>
      <c r="H87" s="19">
        <v>450</v>
      </c>
      <c r="I87" s="18">
        <v>250</v>
      </c>
      <c r="J87" s="19">
        <v>3018</v>
      </c>
      <c r="K87" s="18">
        <f>SUM(D87:J87)</f>
        <v>7332</v>
      </c>
    </row>
    <row r="88" spans="1:11" s="6" customFormat="1" ht="18.75">
      <c r="A88" s="131">
        <v>1</v>
      </c>
      <c r="B88" s="17" t="s">
        <v>350</v>
      </c>
      <c r="C88" s="17" t="s">
        <v>21</v>
      </c>
      <c r="D88" s="35">
        <v>2161</v>
      </c>
      <c r="E88" s="28"/>
      <c r="F88" s="28">
        <v>50</v>
      </c>
      <c r="G88" s="35"/>
      <c r="H88" s="35">
        <v>350</v>
      </c>
      <c r="I88" s="28">
        <v>250</v>
      </c>
      <c r="J88" s="35">
        <v>2800</v>
      </c>
      <c r="K88" s="18">
        <f>SUM(D88:J88)</f>
        <v>5611</v>
      </c>
    </row>
    <row r="89" spans="1:11" s="6" customFormat="1" ht="20.25" thickBot="1">
      <c r="A89" s="131">
        <v>1</v>
      </c>
      <c r="B89" s="21" t="s">
        <v>114</v>
      </c>
      <c r="C89" s="17" t="s">
        <v>22</v>
      </c>
      <c r="D89" s="35">
        <v>2081</v>
      </c>
      <c r="E89" s="28"/>
      <c r="F89" s="28">
        <v>35</v>
      </c>
      <c r="G89" s="36"/>
      <c r="H89" s="35">
        <v>300</v>
      </c>
      <c r="I89" s="28">
        <v>250</v>
      </c>
      <c r="J89" s="35">
        <v>1935</v>
      </c>
      <c r="K89" s="28">
        <f>SUM(D89:J89)</f>
        <v>4601</v>
      </c>
    </row>
    <row r="90" spans="1:11" s="6" customFormat="1" ht="20.25" thickBot="1">
      <c r="A90" s="137"/>
      <c r="B90" s="33"/>
      <c r="C90" s="32"/>
      <c r="D90" s="16">
        <f aca="true" t="shared" si="16" ref="D90:K90">ROUND(SUM(D86:D89),2)</f>
        <v>7481</v>
      </c>
      <c r="E90" s="16">
        <f t="shared" si="16"/>
        <v>0</v>
      </c>
      <c r="F90" s="16">
        <f t="shared" si="16"/>
        <v>85</v>
      </c>
      <c r="G90" s="16">
        <f t="shared" si="16"/>
        <v>375</v>
      </c>
      <c r="H90" s="16">
        <f t="shared" si="16"/>
        <v>1100</v>
      </c>
      <c r="I90" s="16">
        <f t="shared" si="16"/>
        <v>750</v>
      </c>
      <c r="J90" s="16">
        <f t="shared" si="16"/>
        <v>7753</v>
      </c>
      <c r="K90" s="16">
        <f t="shared" si="16"/>
        <v>17544</v>
      </c>
    </row>
    <row r="91" spans="1:11" s="6" customFormat="1" ht="19.5">
      <c r="A91" s="131"/>
      <c r="B91" s="117" t="s">
        <v>115</v>
      </c>
      <c r="C91" s="22"/>
      <c r="D91" s="18"/>
      <c r="E91" s="18"/>
      <c r="F91" s="18"/>
      <c r="G91" s="20"/>
      <c r="H91" s="18"/>
      <c r="I91" s="18"/>
      <c r="J91" s="18"/>
      <c r="K91" s="18"/>
    </row>
    <row r="92" spans="1:11" s="6" customFormat="1" ht="19.5">
      <c r="A92" s="131">
        <v>1</v>
      </c>
      <c r="B92" s="17" t="s">
        <v>323</v>
      </c>
      <c r="C92" s="22" t="s">
        <v>317</v>
      </c>
      <c r="D92" s="28">
        <v>2081</v>
      </c>
      <c r="E92" s="28"/>
      <c r="F92" s="28">
        <v>50</v>
      </c>
      <c r="G92" s="29"/>
      <c r="H92" s="28">
        <v>300</v>
      </c>
      <c r="I92" s="28">
        <v>250</v>
      </c>
      <c r="J92" s="28">
        <v>1535</v>
      </c>
      <c r="K92" s="18">
        <f>SUM(D92:J92)</f>
        <v>4216</v>
      </c>
    </row>
    <row r="93" spans="1:11" s="6" customFormat="1" ht="20.25" thickBot="1">
      <c r="A93" s="131">
        <v>1</v>
      </c>
      <c r="B93" s="21" t="s">
        <v>117</v>
      </c>
      <c r="C93" s="22" t="s">
        <v>23</v>
      </c>
      <c r="D93" s="35">
        <v>2081</v>
      </c>
      <c r="E93" s="28"/>
      <c r="F93" s="28">
        <v>50</v>
      </c>
      <c r="G93" s="36"/>
      <c r="H93" s="28"/>
      <c r="I93" s="28">
        <v>250</v>
      </c>
      <c r="J93" s="35">
        <v>900</v>
      </c>
      <c r="K93" s="28">
        <f>SUM(D93:J93)</f>
        <v>3281</v>
      </c>
    </row>
    <row r="94" spans="1:11" s="6" customFormat="1" ht="20.25" thickBot="1">
      <c r="A94" s="137"/>
      <c r="B94" s="33"/>
      <c r="C94" s="32"/>
      <c r="D94" s="16">
        <f aca="true" t="shared" si="17" ref="D94:K94">ROUND(SUM(D91:D93),2)</f>
        <v>4162</v>
      </c>
      <c r="E94" s="16">
        <f t="shared" si="17"/>
        <v>0</v>
      </c>
      <c r="F94" s="16">
        <f t="shared" si="17"/>
        <v>100</v>
      </c>
      <c r="G94" s="16">
        <f t="shared" si="17"/>
        <v>0</v>
      </c>
      <c r="H94" s="16">
        <f t="shared" si="17"/>
        <v>300</v>
      </c>
      <c r="I94" s="16">
        <f t="shared" si="17"/>
        <v>500</v>
      </c>
      <c r="J94" s="16">
        <f t="shared" si="17"/>
        <v>2435</v>
      </c>
      <c r="K94" s="16">
        <f t="shared" si="17"/>
        <v>7497</v>
      </c>
    </row>
    <row r="95" spans="1:11" s="6" customFormat="1" ht="19.5">
      <c r="A95" s="131"/>
      <c r="B95" s="118" t="s">
        <v>118</v>
      </c>
      <c r="C95" s="22"/>
      <c r="D95" s="18"/>
      <c r="E95" s="18"/>
      <c r="F95" s="18"/>
      <c r="G95" s="18"/>
      <c r="H95" s="18"/>
      <c r="I95" s="18"/>
      <c r="J95" s="18"/>
      <c r="K95" s="18"/>
    </row>
    <row r="96" spans="1:11" s="6" customFormat="1" ht="18.75">
      <c r="A96" s="131">
        <v>1</v>
      </c>
      <c r="B96" s="57" t="s">
        <v>82</v>
      </c>
      <c r="C96" s="22" t="s">
        <v>252</v>
      </c>
      <c r="D96" s="18">
        <v>3239</v>
      </c>
      <c r="E96" s="18"/>
      <c r="F96" s="18"/>
      <c r="G96" s="18">
        <v>375</v>
      </c>
      <c r="H96" s="18">
        <v>450</v>
      </c>
      <c r="I96" s="18">
        <v>250</v>
      </c>
      <c r="J96" s="18">
        <v>2818</v>
      </c>
      <c r="K96" s="18">
        <f>SUM(D96:J96)</f>
        <v>7132</v>
      </c>
    </row>
    <row r="97" spans="1:11" s="6" customFormat="1" ht="18.75">
      <c r="A97" s="131">
        <v>1</v>
      </c>
      <c r="B97" s="82" t="s">
        <v>259</v>
      </c>
      <c r="C97" s="22" t="s">
        <v>317</v>
      </c>
      <c r="D97" s="18">
        <v>2081</v>
      </c>
      <c r="E97" s="18"/>
      <c r="F97" s="18"/>
      <c r="G97" s="18"/>
      <c r="H97" s="18">
        <v>300</v>
      </c>
      <c r="I97" s="18">
        <v>250</v>
      </c>
      <c r="J97" s="18">
        <v>1735</v>
      </c>
      <c r="K97" s="18">
        <f>SUM(D97:J97)</f>
        <v>4366</v>
      </c>
    </row>
    <row r="98" spans="1:11" s="6" customFormat="1" ht="19.5">
      <c r="A98" s="131">
        <v>1</v>
      </c>
      <c r="B98" s="17" t="s">
        <v>358</v>
      </c>
      <c r="C98" s="22" t="s">
        <v>5</v>
      </c>
      <c r="D98" s="18">
        <v>1759</v>
      </c>
      <c r="E98" s="18"/>
      <c r="F98" s="18">
        <v>50</v>
      </c>
      <c r="G98" s="23"/>
      <c r="H98" s="18">
        <v>300</v>
      </c>
      <c r="I98" s="18">
        <v>250</v>
      </c>
      <c r="J98" s="18">
        <v>1829</v>
      </c>
      <c r="K98" s="18">
        <f>SUM(D98:J98)</f>
        <v>4188</v>
      </c>
    </row>
    <row r="99" spans="1:11" s="6" customFormat="1" ht="20.25" thickBot="1">
      <c r="A99" s="136">
        <v>1</v>
      </c>
      <c r="B99" s="54" t="s">
        <v>121</v>
      </c>
      <c r="C99" s="65" t="s">
        <v>317</v>
      </c>
      <c r="D99" s="13">
        <v>2081</v>
      </c>
      <c r="E99" s="13"/>
      <c r="F99" s="13">
        <v>35</v>
      </c>
      <c r="G99" s="12"/>
      <c r="H99" s="13">
        <v>300</v>
      </c>
      <c r="I99" s="13">
        <v>250</v>
      </c>
      <c r="J99" s="13">
        <v>1735</v>
      </c>
      <c r="K99" s="18">
        <f>SUM(D99:J99)</f>
        <v>4401</v>
      </c>
    </row>
    <row r="100" spans="1:11" s="6" customFormat="1" ht="20.25" thickBot="1">
      <c r="A100" s="137"/>
      <c r="B100" s="33"/>
      <c r="C100" s="32"/>
      <c r="D100" s="16">
        <f>ROUND(SUM(D95:D99),2)</f>
        <v>9160</v>
      </c>
      <c r="E100" s="16">
        <f aca="true" t="shared" si="18" ref="E100:K100">ROUND(SUM(E95:E99),2)</f>
        <v>0</v>
      </c>
      <c r="F100" s="16">
        <f t="shared" si="18"/>
        <v>85</v>
      </c>
      <c r="G100" s="16">
        <f t="shared" si="18"/>
        <v>375</v>
      </c>
      <c r="H100" s="16">
        <f t="shared" si="18"/>
        <v>1350</v>
      </c>
      <c r="I100" s="16">
        <f t="shared" si="18"/>
        <v>1000</v>
      </c>
      <c r="J100" s="16">
        <f t="shared" si="18"/>
        <v>8117</v>
      </c>
      <c r="K100" s="16">
        <f t="shared" si="18"/>
        <v>20087</v>
      </c>
    </row>
    <row r="101" spans="1:11" s="6" customFormat="1" ht="19.5">
      <c r="A101" s="131"/>
      <c r="B101" s="117" t="s">
        <v>122</v>
      </c>
      <c r="C101" s="22"/>
      <c r="D101" s="18"/>
      <c r="E101" s="18"/>
      <c r="F101" s="18"/>
      <c r="G101" s="20"/>
      <c r="H101" s="18"/>
      <c r="I101" s="18"/>
      <c r="J101" s="18"/>
      <c r="K101" s="18"/>
    </row>
    <row r="102" spans="1:11" s="6" customFormat="1" ht="19.5">
      <c r="A102" s="131">
        <v>1</v>
      </c>
      <c r="B102" s="21" t="s">
        <v>123</v>
      </c>
      <c r="C102" s="22" t="s">
        <v>17</v>
      </c>
      <c r="D102" s="18">
        <v>3239</v>
      </c>
      <c r="E102" s="18"/>
      <c r="F102" s="18"/>
      <c r="G102" s="20"/>
      <c r="H102" s="18">
        <v>450</v>
      </c>
      <c r="I102" s="18">
        <v>250</v>
      </c>
      <c r="J102" s="18">
        <v>2818</v>
      </c>
      <c r="K102" s="18">
        <f>SUM(D102:J102)</f>
        <v>6757</v>
      </c>
    </row>
    <row r="103" spans="1:11" s="6" customFormat="1" ht="19.5">
      <c r="A103" s="131">
        <v>1</v>
      </c>
      <c r="B103" s="17" t="s">
        <v>124</v>
      </c>
      <c r="C103" s="22" t="s">
        <v>20</v>
      </c>
      <c r="D103" s="19">
        <v>2081</v>
      </c>
      <c r="E103" s="18"/>
      <c r="F103" s="18">
        <v>50</v>
      </c>
      <c r="G103" s="23"/>
      <c r="H103" s="19">
        <v>300</v>
      </c>
      <c r="I103" s="18">
        <v>250</v>
      </c>
      <c r="J103" s="19">
        <v>1735</v>
      </c>
      <c r="K103" s="18">
        <f>SUM(D103:J103)</f>
        <v>4416</v>
      </c>
    </row>
    <row r="104" spans="1:11" s="6" customFormat="1" ht="20.25" thickBot="1">
      <c r="A104" s="131">
        <v>1</v>
      </c>
      <c r="B104" s="21" t="s">
        <v>126</v>
      </c>
      <c r="C104" s="22" t="s">
        <v>317</v>
      </c>
      <c r="D104" s="18">
        <v>2081</v>
      </c>
      <c r="E104" s="18"/>
      <c r="F104" s="18">
        <v>35</v>
      </c>
      <c r="G104" s="20"/>
      <c r="H104" s="18">
        <v>300</v>
      </c>
      <c r="I104" s="18">
        <v>250</v>
      </c>
      <c r="J104" s="18">
        <v>1735</v>
      </c>
      <c r="K104" s="18">
        <f>SUM(D104:J104)</f>
        <v>4401</v>
      </c>
    </row>
    <row r="105" spans="1:11" s="6" customFormat="1" ht="20.25" thickBot="1">
      <c r="A105" s="137"/>
      <c r="B105" s="33"/>
      <c r="C105" s="32"/>
      <c r="D105" s="16">
        <f aca="true" t="shared" si="19" ref="D105:K105">ROUND(SUM(D101:D104),2)</f>
        <v>7401</v>
      </c>
      <c r="E105" s="16">
        <f t="shared" si="19"/>
        <v>0</v>
      </c>
      <c r="F105" s="16">
        <f t="shared" si="19"/>
        <v>85</v>
      </c>
      <c r="G105" s="16">
        <f t="shared" si="19"/>
        <v>0</v>
      </c>
      <c r="H105" s="16">
        <f t="shared" si="19"/>
        <v>1050</v>
      </c>
      <c r="I105" s="16">
        <f t="shared" si="19"/>
        <v>750</v>
      </c>
      <c r="J105" s="16">
        <f t="shared" si="19"/>
        <v>6288</v>
      </c>
      <c r="K105" s="16">
        <f t="shared" si="19"/>
        <v>15574</v>
      </c>
    </row>
    <row r="106" spans="1:11" s="6" customFormat="1" ht="19.5">
      <c r="A106" s="130"/>
      <c r="B106" s="117" t="s">
        <v>127</v>
      </c>
      <c r="C106" s="64"/>
      <c r="D106" s="30"/>
      <c r="E106" s="25"/>
      <c r="F106" s="25"/>
      <c r="G106" s="31"/>
      <c r="H106" s="30"/>
      <c r="I106" s="25"/>
      <c r="J106" s="30"/>
      <c r="K106" s="25"/>
    </row>
    <row r="107" spans="1:11" s="6" customFormat="1" ht="19.5">
      <c r="A107" s="132">
        <v>1</v>
      </c>
      <c r="B107" s="17" t="s">
        <v>128</v>
      </c>
      <c r="C107" s="62" t="s">
        <v>18</v>
      </c>
      <c r="D107" s="51">
        <v>2241</v>
      </c>
      <c r="E107" s="46"/>
      <c r="F107" s="46"/>
      <c r="G107" s="52"/>
      <c r="H107" s="51">
        <v>350</v>
      </c>
      <c r="I107" s="46">
        <v>250</v>
      </c>
      <c r="J107" s="51">
        <v>985</v>
      </c>
      <c r="K107" s="46">
        <f>SUM(D107:J107)</f>
        <v>3826</v>
      </c>
    </row>
    <row r="108" spans="1:11" s="6" customFormat="1" ht="19.5">
      <c r="A108" s="131">
        <v>1</v>
      </c>
      <c r="B108" s="21" t="s">
        <v>129</v>
      </c>
      <c r="C108" s="22" t="s">
        <v>20</v>
      </c>
      <c r="D108" s="19">
        <v>2081</v>
      </c>
      <c r="E108" s="22"/>
      <c r="F108" s="18">
        <v>75</v>
      </c>
      <c r="G108" s="23"/>
      <c r="H108" s="19">
        <v>300</v>
      </c>
      <c r="I108" s="18">
        <v>250</v>
      </c>
      <c r="J108" s="19">
        <v>913</v>
      </c>
      <c r="K108" s="18">
        <f>SUM(D108:J108)</f>
        <v>3619</v>
      </c>
    </row>
    <row r="109" spans="1:11" s="6" customFormat="1" ht="20.25" thickBot="1">
      <c r="A109" s="131">
        <v>1</v>
      </c>
      <c r="B109" s="21" t="s">
        <v>428</v>
      </c>
      <c r="C109" s="22" t="s">
        <v>5</v>
      </c>
      <c r="D109" s="19">
        <v>1759</v>
      </c>
      <c r="E109" s="120"/>
      <c r="F109" s="18"/>
      <c r="G109" s="23"/>
      <c r="H109" s="19">
        <v>200</v>
      </c>
      <c r="I109" s="18">
        <v>250</v>
      </c>
      <c r="J109" s="19">
        <v>1979</v>
      </c>
      <c r="K109" s="18">
        <f>SUM(D109:J109)</f>
        <v>4188</v>
      </c>
    </row>
    <row r="110" spans="1:11" s="6" customFormat="1" ht="20.25" thickBot="1">
      <c r="A110" s="137"/>
      <c r="B110" s="33"/>
      <c r="C110" s="32"/>
      <c r="D110" s="16">
        <f>ROUND(SUM(D106:D109),2)</f>
        <v>6081</v>
      </c>
      <c r="E110" s="16">
        <f aca="true" t="shared" si="20" ref="E110:K110">ROUND(SUM(E106:E109),2)</f>
        <v>0</v>
      </c>
      <c r="F110" s="16">
        <f t="shared" si="20"/>
        <v>75</v>
      </c>
      <c r="G110" s="16">
        <f t="shared" si="20"/>
        <v>0</v>
      </c>
      <c r="H110" s="16">
        <f t="shared" si="20"/>
        <v>850</v>
      </c>
      <c r="I110" s="16">
        <f t="shared" si="20"/>
        <v>750</v>
      </c>
      <c r="J110" s="16">
        <f t="shared" si="20"/>
        <v>3877</v>
      </c>
      <c r="K110" s="16">
        <f t="shared" si="20"/>
        <v>11633</v>
      </c>
    </row>
    <row r="111" spans="1:11" s="6" customFormat="1" ht="19.5">
      <c r="A111" s="131"/>
      <c r="B111" s="117" t="s">
        <v>28</v>
      </c>
      <c r="C111" s="22"/>
      <c r="D111" s="18"/>
      <c r="E111" s="18"/>
      <c r="F111" s="18"/>
      <c r="G111" s="20"/>
      <c r="H111" s="18"/>
      <c r="I111" s="18"/>
      <c r="J111" s="18"/>
      <c r="K111" s="18"/>
    </row>
    <row r="112" spans="1:11" s="6" customFormat="1" ht="19.5">
      <c r="A112" s="131">
        <v>1</v>
      </c>
      <c r="B112" s="17" t="s">
        <v>130</v>
      </c>
      <c r="C112" s="22" t="s">
        <v>17</v>
      </c>
      <c r="D112" s="18">
        <v>3239</v>
      </c>
      <c r="E112" s="18"/>
      <c r="F112" s="18"/>
      <c r="G112" s="20"/>
      <c r="H112" s="18">
        <v>450</v>
      </c>
      <c r="I112" s="18">
        <v>250</v>
      </c>
      <c r="J112" s="18">
        <v>1100</v>
      </c>
      <c r="K112" s="46">
        <f>SUM(D112:J112)</f>
        <v>5039</v>
      </c>
    </row>
    <row r="113" spans="1:11" s="6" customFormat="1" ht="19.5">
      <c r="A113" s="131">
        <v>1</v>
      </c>
      <c r="B113" s="17" t="s">
        <v>359</v>
      </c>
      <c r="C113" s="22" t="s">
        <v>21</v>
      </c>
      <c r="D113" s="18">
        <v>2241</v>
      </c>
      <c r="E113" s="18"/>
      <c r="F113" s="18">
        <v>50</v>
      </c>
      <c r="G113" s="20"/>
      <c r="H113" s="18">
        <v>350</v>
      </c>
      <c r="I113" s="18">
        <v>250</v>
      </c>
      <c r="J113" s="18">
        <v>985</v>
      </c>
      <c r="K113" s="46">
        <f>SUM(D113:J113)</f>
        <v>3876</v>
      </c>
    </row>
    <row r="114" spans="1:11" s="6" customFormat="1" ht="20.25" thickBot="1">
      <c r="A114" s="131">
        <v>1</v>
      </c>
      <c r="B114" s="17" t="s">
        <v>347</v>
      </c>
      <c r="C114" s="22" t="s">
        <v>317</v>
      </c>
      <c r="D114" s="18">
        <v>2081</v>
      </c>
      <c r="E114" s="18"/>
      <c r="F114" s="18">
        <v>35</v>
      </c>
      <c r="G114" s="20"/>
      <c r="H114" s="18">
        <v>300</v>
      </c>
      <c r="I114" s="18">
        <v>250</v>
      </c>
      <c r="J114" s="18">
        <v>913</v>
      </c>
      <c r="K114" s="46">
        <f>SUM(D114:J114)</f>
        <v>3579</v>
      </c>
    </row>
    <row r="115" spans="1:11" s="6" customFormat="1" ht="20.25" thickBot="1">
      <c r="A115" s="137"/>
      <c r="B115" s="33"/>
      <c r="C115" s="32"/>
      <c r="D115" s="16">
        <f>ROUND(SUM(D112:D114),2)</f>
        <v>7561</v>
      </c>
      <c r="E115" s="16">
        <f aca="true" t="shared" si="21" ref="E115:K115">ROUND(SUM(E112:E114),2)</f>
        <v>0</v>
      </c>
      <c r="F115" s="16">
        <f t="shared" si="21"/>
        <v>85</v>
      </c>
      <c r="G115" s="16">
        <f t="shared" si="21"/>
        <v>0</v>
      </c>
      <c r="H115" s="16">
        <f t="shared" si="21"/>
        <v>1100</v>
      </c>
      <c r="I115" s="16">
        <f t="shared" si="21"/>
        <v>750</v>
      </c>
      <c r="J115" s="16">
        <f t="shared" si="21"/>
        <v>2998</v>
      </c>
      <c r="K115" s="16">
        <f t="shared" si="21"/>
        <v>12494</v>
      </c>
    </row>
    <row r="116" spans="1:11" s="6" customFormat="1" ht="19.5">
      <c r="A116" s="139"/>
      <c r="B116" s="83" t="s">
        <v>29</v>
      </c>
      <c r="C116" s="67"/>
      <c r="D116" s="38"/>
      <c r="E116" s="38"/>
      <c r="F116" s="38"/>
      <c r="G116" s="38"/>
      <c r="H116" s="38"/>
      <c r="I116" s="38"/>
      <c r="J116" s="38"/>
      <c r="K116" s="38"/>
    </row>
    <row r="117" spans="1:11" s="6" customFormat="1" ht="18.75">
      <c r="A117" s="140">
        <v>1</v>
      </c>
      <c r="B117" s="6" t="s">
        <v>394</v>
      </c>
      <c r="C117" s="101" t="s">
        <v>0</v>
      </c>
      <c r="D117" s="56">
        <v>3814</v>
      </c>
      <c r="E117" s="56"/>
      <c r="F117" s="56"/>
      <c r="G117" s="56">
        <v>375</v>
      </c>
      <c r="H117" s="56">
        <v>5350</v>
      </c>
      <c r="I117" s="56">
        <v>250</v>
      </c>
      <c r="J117" s="56">
        <v>5331</v>
      </c>
      <c r="K117" s="56">
        <f>SUM(D117:J117)</f>
        <v>15120</v>
      </c>
    </row>
    <row r="118" spans="1:11" s="6" customFormat="1" ht="18.75">
      <c r="A118" s="140">
        <v>1</v>
      </c>
      <c r="B118" s="21" t="s">
        <v>136</v>
      </c>
      <c r="C118" s="22" t="s">
        <v>1</v>
      </c>
      <c r="D118" s="56">
        <v>3814</v>
      </c>
      <c r="E118" s="56"/>
      <c r="F118" s="56"/>
      <c r="G118" s="56">
        <v>375</v>
      </c>
      <c r="H118" s="56">
        <v>1100</v>
      </c>
      <c r="I118" s="56">
        <v>250</v>
      </c>
      <c r="J118" s="56">
        <v>1681</v>
      </c>
      <c r="K118" s="56">
        <f>SUM(D118:J118)</f>
        <v>7220</v>
      </c>
    </row>
    <row r="119" spans="1:11" s="6" customFormat="1" ht="19.5">
      <c r="A119" s="131">
        <v>1</v>
      </c>
      <c r="B119" s="17" t="s">
        <v>133</v>
      </c>
      <c r="C119" s="22" t="s">
        <v>5</v>
      </c>
      <c r="D119" s="18">
        <v>2000</v>
      </c>
      <c r="E119" s="18"/>
      <c r="F119" s="18">
        <v>35</v>
      </c>
      <c r="G119" s="20"/>
      <c r="H119" s="18">
        <v>300</v>
      </c>
      <c r="I119" s="18">
        <v>250</v>
      </c>
      <c r="J119" s="18">
        <v>1896</v>
      </c>
      <c r="K119" s="18">
        <f aca="true" t="shared" si="22" ref="K119:K126">SUM(D119:J119)</f>
        <v>4481</v>
      </c>
    </row>
    <row r="120" spans="1:11" s="6" customFormat="1" ht="19.5">
      <c r="A120" s="131">
        <v>1</v>
      </c>
      <c r="B120" s="17" t="s">
        <v>281</v>
      </c>
      <c r="C120" s="22" t="s">
        <v>7</v>
      </c>
      <c r="D120" s="18">
        <v>2321</v>
      </c>
      <c r="E120" s="18"/>
      <c r="F120" s="18"/>
      <c r="G120" s="23"/>
      <c r="H120" s="18">
        <v>450</v>
      </c>
      <c r="I120" s="18">
        <v>250</v>
      </c>
      <c r="J120" s="18">
        <v>1652</v>
      </c>
      <c r="K120" s="18">
        <f t="shared" si="22"/>
        <v>4673</v>
      </c>
    </row>
    <row r="121" spans="1:11" s="6" customFormat="1" ht="19.5">
      <c r="A121" s="131">
        <v>1</v>
      </c>
      <c r="B121" s="17" t="s">
        <v>135</v>
      </c>
      <c r="C121" s="22" t="s">
        <v>8</v>
      </c>
      <c r="D121" s="18">
        <v>2081</v>
      </c>
      <c r="E121" s="37"/>
      <c r="F121" s="18">
        <v>50</v>
      </c>
      <c r="G121" s="20"/>
      <c r="H121" s="18">
        <v>400</v>
      </c>
      <c r="I121" s="18">
        <v>250</v>
      </c>
      <c r="J121" s="18">
        <v>2400</v>
      </c>
      <c r="K121" s="18">
        <f t="shared" si="22"/>
        <v>5181</v>
      </c>
    </row>
    <row r="122" spans="1:11" s="6" customFormat="1" ht="19.5">
      <c r="A122" s="131">
        <v>1</v>
      </c>
      <c r="B122" s="21" t="s">
        <v>137</v>
      </c>
      <c r="C122" s="22" t="s">
        <v>9</v>
      </c>
      <c r="D122" s="18">
        <v>1510</v>
      </c>
      <c r="E122" s="18">
        <v>11</v>
      </c>
      <c r="F122" s="18">
        <v>50</v>
      </c>
      <c r="G122" s="20"/>
      <c r="H122" s="18">
        <v>0</v>
      </c>
      <c r="I122" s="18">
        <v>250</v>
      </c>
      <c r="J122" s="18">
        <v>1903</v>
      </c>
      <c r="K122" s="18">
        <f t="shared" si="22"/>
        <v>3724</v>
      </c>
    </row>
    <row r="123" spans="1:11" s="6" customFormat="1" ht="19.5">
      <c r="A123" s="131">
        <v>1</v>
      </c>
      <c r="B123" s="21" t="s">
        <v>138</v>
      </c>
      <c r="C123" s="22" t="s">
        <v>3</v>
      </c>
      <c r="D123" s="18">
        <v>2321</v>
      </c>
      <c r="E123" s="20"/>
      <c r="F123" s="20">
        <v>35</v>
      </c>
      <c r="G123" s="20"/>
      <c r="H123" s="18">
        <v>300</v>
      </c>
      <c r="I123" s="18">
        <v>250</v>
      </c>
      <c r="J123" s="18">
        <v>2452</v>
      </c>
      <c r="K123" s="18">
        <f t="shared" si="22"/>
        <v>5358</v>
      </c>
    </row>
    <row r="124" spans="1:11" s="6" customFormat="1" ht="19.5">
      <c r="A124" s="131">
        <v>1</v>
      </c>
      <c r="B124" s="21" t="s">
        <v>307</v>
      </c>
      <c r="C124" s="22" t="s">
        <v>5</v>
      </c>
      <c r="D124" s="18">
        <v>1759</v>
      </c>
      <c r="E124" s="20"/>
      <c r="F124" s="20"/>
      <c r="G124" s="20"/>
      <c r="H124" s="18">
        <v>300</v>
      </c>
      <c r="I124" s="18">
        <v>250</v>
      </c>
      <c r="J124" s="18">
        <v>2079</v>
      </c>
      <c r="K124" s="18">
        <f t="shared" si="22"/>
        <v>4388</v>
      </c>
    </row>
    <row r="125" spans="1:11" s="6" customFormat="1" ht="19.5">
      <c r="A125" s="131">
        <v>1</v>
      </c>
      <c r="B125" s="21" t="s">
        <v>284</v>
      </c>
      <c r="C125" s="22" t="s">
        <v>2</v>
      </c>
      <c r="D125" s="18">
        <v>2321</v>
      </c>
      <c r="E125" s="20"/>
      <c r="F125" s="20"/>
      <c r="G125" s="20"/>
      <c r="H125" s="18">
        <v>300</v>
      </c>
      <c r="I125" s="18">
        <v>250</v>
      </c>
      <c r="J125" s="18">
        <v>2202</v>
      </c>
      <c r="K125" s="18">
        <f t="shared" si="22"/>
        <v>5073</v>
      </c>
    </row>
    <row r="126" spans="1:11" s="6" customFormat="1" ht="20.25" thickBot="1">
      <c r="A126" s="131">
        <v>1</v>
      </c>
      <c r="B126" s="17" t="s">
        <v>139</v>
      </c>
      <c r="C126" s="22" t="s">
        <v>4</v>
      </c>
      <c r="D126" s="18">
        <v>2081</v>
      </c>
      <c r="E126" s="18"/>
      <c r="F126" s="18">
        <v>35</v>
      </c>
      <c r="G126" s="20"/>
      <c r="H126" s="18">
        <v>400</v>
      </c>
      <c r="I126" s="18">
        <v>250</v>
      </c>
      <c r="J126" s="18">
        <v>1885</v>
      </c>
      <c r="K126" s="18">
        <f t="shared" si="22"/>
        <v>4651</v>
      </c>
    </row>
    <row r="127" spans="1:11" s="6" customFormat="1" ht="20.25" thickBot="1">
      <c r="A127" s="137"/>
      <c r="B127" s="33"/>
      <c r="C127" s="32"/>
      <c r="D127" s="16">
        <f>ROUND(SUM(D116:D126),2)</f>
        <v>24022</v>
      </c>
      <c r="E127" s="16">
        <f aca="true" t="shared" si="23" ref="E127:K127">ROUND(SUM(E116:E126),2)</f>
        <v>11</v>
      </c>
      <c r="F127" s="16">
        <f t="shared" si="23"/>
        <v>205</v>
      </c>
      <c r="G127" s="16">
        <f t="shared" si="23"/>
        <v>750</v>
      </c>
      <c r="H127" s="16">
        <f t="shared" si="23"/>
        <v>8900</v>
      </c>
      <c r="I127" s="16">
        <f t="shared" si="23"/>
        <v>2500</v>
      </c>
      <c r="J127" s="16">
        <f t="shared" si="23"/>
        <v>23481</v>
      </c>
      <c r="K127" s="16">
        <f t="shared" si="23"/>
        <v>59869</v>
      </c>
    </row>
    <row r="128" spans="1:11" s="6" customFormat="1" ht="19.5">
      <c r="A128" s="131"/>
      <c r="B128" s="7" t="s">
        <v>30</v>
      </c>
      <c r="C128" s="57"/>
      <c r="D128" s="18"/>
      <c r="E128" s="18"/>
      <c r="F128" s="18"/>
      <c r="G128" s="20"/>
      <c r="H128" s="18"/>
      <c r="I128" s="18"/>
      <c r="J128" s="18"/>
      <c r="K128" s="18"/>
    </row>
    <row r="129" spans="1:11" s="6" customFormat="1" ht="18.75">
      <c r="A129" s="131">
        <v>1</v>
      </c>
      <c r="B129" s="17" t="s">
        <v>304</v>
      </c>
      <c r="C129" s="57" t="s">
        <v>0</v>
      </c>
      <c r="D129" s="18">
        <v>3814</v>
      </c>
      <c r="E129" s="18"/>
      <c r="F129" s="18"/>
      <c r="G129" s="18">
        <v>375</v>
      </c>
      <c r="H129" s="18">
        <v>600</v>
      </c>
      <c r="I129" s="18">
        <v>250</v>
      </c>
      <c r="J129" s="18">
        <v>4731</v>
      </c>
      <c r="K129" s="18">
        <f aca="true" t="shared" si="24" ref="K129:K138">SUM(D129:J129)</f>
        <v>9770</v>
      </c>
    </row>
    <row r="130" spans="1:11" s="6" customFormat="1" ht="18.75">
      <c r="A130" s="131">
        <v>1</v>
      </c>
      <c r="B130" s="17" t="s">
        <v>184</v>
      </c>
      <c r="C130" s="22" t="s">
        <v>1</v>
      </c>
      <c r="D130" s="18">
        <v>2321</v>
      </c>
      <c r="E130" s="18"/>
      <c r="F130" s="18">
        <v>50</v>
      </c>
      <c r="G130" s="18"/>
      <c r="H130" s="18">
        <v>400</v>
      </c>
      <c r="I130" s="18">
        <v>250</v>
      </c>
      <c r="J130" s="18">
        <v>2552</v>
      </c>
      <c r="K130" s="18">
        <f t="shared" si="24"/>
        <v>5573</v>
      </c>
    </row>
    <row r="131" spans="1:11" s="6" customFormat="1" ht="18.75">
      <c r="A131" s="131">
        <v>1</v>
      </c>
      <c r="B131" s="17" t="s">
        <v>270</v>
      </c>
      <c r="C131" s="22" t="s">
        <v>271</v>
      </c>
      <c r="D131" s="18">
        <v>2081</v>
      </c>
      <c r="E131" s="18"/>
      <c r="F131" s="18">
        <v>75</v>
      </c>
      <c r="G131" s="18"/>
      <c r="H131" s="18">
        <v>500</v>
      </c>
      <c r="I131" s="18">
        <v>250</v>
      </c>
      <c r="J131" s="18">
        <v>1385</v>
      </c>
      <c r="K131" s="18">
        <f t="shared" si="24"/>
        <v>4291</v>
      </c>
    </row>
    <row r="132" spans="1:11" s="6" customFormat="1" ht="19.5">
      <c r="A132" s="131">
        <v>1</v>
      </c>
      <c r="B132" s="21" t="s">
        <v>249</v>
      </c>
      <c r="C132" s="57" t="s">
        <v>5</v>
      </c>
      <c r="D132" s="18">
        <v>1759</v>
      </c>
      <c r="E132" s="18"/>
      <c r="F132" s="18">
        <v>50</v>
      </c>
      <c r="G132" s="20"/>
      <c r="H132" s="18">
        <v>400</v>
      </c>
      <c r="I132" s="18">
        <v>250</v>
      </c>
      <c r="J132" s="18">
        <v>1779</v>
      </c>
      <c r="K132" s="18">
        <f t="shared" si="24"/>
        <v>4238</v>
      </c>
    </row>
    <row r="133" spans="1:11" s="6" customFormat="1" ht="19.5">
      <c r="A133" s="131">
        <v>1</v>
      </c>
      <c r="B133" s="17" t="s">
        <v>144</v>
      </c>
      <c r="C133" s="22" t="s">
        <v>66</v>
      </c>
      <c r="D133" s="18">
        <v>1759</v>
      </c>
      <c r="E133" s="18"/>
      <c r="F133" s="18">
        <v>75</v>
      </c>
      <c r="G133" s="20"/>
      <c r="H133" s="18">
        <v>300</v>
      </c>
      <c r="I133" s="18">
        <v>250</v>
      </c>
      <c r="J133" s="18">
        <v>1879</v>
      </c>
      <c r="K133" s="18">
        <f t="shared" si="24"/>
        <v>4263</v>
      </c>
    </row>
    <row r="134" spans="1:11" s="6" customFormat="1" ht="19.5">
      <c r="A134" s="131">
        <v>1</v>
      </c>
      <c r="B134" s="17" t="s">
        <v>159</v>
      </c>
      <c r="C134" s="22" t="s">
        <v>10</v>
      </c>
      <c r="D134" s="18">
        <v>2321</v>
      </c>
      <c r="E134" s="18"/>
      <c r="F134" s="18">
        <v>75</v>
      </c>
      <c r="G134" s="20"/>
      <c r="H134" s="18">
        <v>400</v>
      </c>
      <c r="I134" s="18">
        <v>250</v>
      </c>
      <c r="J134" s="18">
        <v>1902</v>
      </c>
      <c r="K134" s="18">
        <f t="shared" si="24"/>
        <v>4948</v>
      </c>
    </row>
    <row r="135" spans="1:11" s="6" customFormat="1" ht="19.5">
      <c r="A135" s="131">
        <v>1</v>
      </c>
      <c r="B135" s="17" t="s">
        <v>145</v>
      </c>
      <c r="C135" s="22" t="s">
        <v>5</v>
      </c>
      <c r="D135" s="18">
        <f>1759</f>
        <v>1759</v>
      </c>
      <c r="E135" s="18"/>
      <c r="F135" s="18">
        <v>50</v>
      </c>
      <c r="G135" s="20"/>
      <c r="H135" s="18">
        <f>300</f>
        <v>300</v>
      </c>
      <c r="I135" s="18">
        <v>250</v>
      </c>
      <c r="J135" s="18">
        <v>1879</v>
      </c>
      <c r="K135" s="18">
        <f t="shared" si="24"/>
        <v>4238</v>
      </c>
    </row>
    <row r="136" spans="1:11" s="6" customFormat="1" ht="19.5">
      <c r="A136" s="131">
        <v>1</v>
      </c>
      <c r="B136" s="17" t="s">
        <v>148</v>
      </c>
      <c r="C136" s="22" t="s">
        <v>5</v>
      </c>
      <c r="D136" s="19">
        <f>1759</f>
        <v>1759</v>
      </c>
      <c r="E136" s="18"/>
      <c r="F136" s="18">
        <v>75</v>
      </c>
      <c r="G136" s="23"/>
      <c r="H136" s="19">
        <v>300</v>
      </c>
      <c r="I136" s="18">
        <v>250</v>
      </c>
      <c r="J136" s="19">
        <v>1879</v>
      </c>
      <c r="K136" s="18">
        <f t="shared" si="24"/>
        <v>4263</v>
      </c>
    </row>
    <row r="137" spans="1:11" s="6" customFormat="1" ht="19.5">
      <c r="A137" s="136">
        <v>1</v>
      </c>
      <c r="B137" s="54" t="s">
        <v>379</v>
      </c>
      <c r="C137" s="65" t="s">
        <v>3</v>
      </c>
      <c r="D137" s="19">
        <v>2321</v>
      </c>
      <c r="E137" s="18"/>
      <c r="F137" s="18"/>
      <c r="G137" s="23"/>
      <c r="H137" s="19">
        <v>400</v>
      </c>
      <c r="I137" s="18">
        <v>250</v>
      </c>
      <c r="J137" s="19">
        <v>2200</v>
      </c>
      <c r="K137" s="18">
        <f t="shared" si="24"/>
        <v>5171</v>
      </c>
    </row>
    <row r="138" spans="1:11" s="6" customFormat="1" ht="20.25" thickBot="1">
      <c r="A138" s="136">
        <v>1</v>
      </c>
      <c r="B138" s="54" t="s">
        <v>199</v>
      </c>
      <c r="C138" s="65" t="s">
        <v>3</v>
      </c>
      <c r="D138" s="75">
        <v>2321</v>
      </c>
      <c r="E138" s="13"/>
      <c r="F138" s="13">
        <v>50</v>
      </c>
      <c r="G138" s="78"/>
      <c r="H138" s="75">
        <v>400</v>
      </c>
      <c r="I138" s="13">
        <v>250</v>
      </c>
      <c r="J138" s="75">
        <v>2200</v>
      </c>
      <c r="K138" s="18">
        <f t="shared" si="24"/>
        <v>5221</v>
      </c>
    </row>
    <row r="139" spans="1:11" s="6" customFormat="1" ht="20.25" thickBot="1">
      <c r="A139" s="137"/>
      <c r="B139" s="39"/>
      <c r="C139" s="32"/>
      <c r="D139" s="16">
        <f>ROUND(SUM(D128:D138),2)</f>
        <v>22215</v>
      </c>
      <c r="E139" s="16">
        <f aca="true" t="shared" si="25" ref="E139:K139">ROUND(SUM(E128:E138),2)</f>
        <v>0</v>
      </c>
      <c r="F139" s="16">
        <f t="shared" si="25"/>
        <v>500</v>
      </c>
      <c r="G139" s="16">
        <f t="shared" si="25"/>
        <v>375</v>
      </c>
      <c r="H139" s="16">
        <f t="shared" si="25"/>
        <v>4000</v>
      </c>
      <c r="I139" s="16">
        <f t="shared" si="25"/>
        <v>2500</v>
      </c>
      <c r="J139" s="16">
        <f t="shared" si="25"/>
        <v>22386</v>
      </c>
      <c r="K139" s="16">
        <f t="shared" si="25"/>
        <v>51976</v>
      </c>
    </row>
    <row r="140" spans="1:11" s="6" customFormat="1" ht="19.5">
      <c r="A140" s="131"/>
      <c r="B140" s="7" t="s">
        <v>40</v>
      </c>
      <c r="C140" s="22"/>
      <c r="D140" s="18"/>
      <c r="E140" s="18"/>
      <c r="F140" s="18"/>
      <c r="G140" s="20"/>
      <c r="H140" s="18"/>
      <c r="I140" s="18"/>
      <c r="J140" s="18"/>
      <c r="K140" s="18"/>
    </row>
    <row r="141" spans="1:11" s="6" customFormat="1" ht="19.5">
      <c r="A141" s="131">
        <v>1</v>
      </c>
      <c r="B141" s="17" t="s">
        <v>149</v>
      </c>
      <c r="C141" s="22" t="s">
        <v>11</v>
      </c>
      <c r="D141" s="19">
        <v>1510</v>
      </c>
      <c r="E141" s="18"/>
      <c r="F141" s="18">
        <v>50</v>
      </c>
      <c r="G141" s="23"/>
      <c r="H141" s="18">
        <v>0</v>
      </c>
      <c r="I141" s="18">
        <v>250</v>
      </c>
      <c r="J141" s="19">
        <v>817</v>
      </c>
      <c r="K141" s="18">
        <f>SUM(D141:J141)</f>
        <v>2627</v>
      </c>
    </row>
    <row r="142" spans="1:11" s="6" customFormat="1" ht="19.5">
      <c r="A142" s="131">
        <v>1</v>
      </c>
      <c r="B142" s="17" t="s">
        <v>150</v>
      </c>
      <c r="C142" s="22" t="s">
        <v>10</v>
      </c>
      <c r="D142" s="18">
        <v>2321</v>
      </c>
      <c r="E142" s="18"/>
      <c r="F142" s="18">
        <v>75</v>
      </c>
      <c r="G142" s="20"/>
      <c r="H142" s="18">
        <v>400</v>
      </c>
      <c r="I142" s="18">
        <v>250</v>
      </c>
      <c r="J142" s="18">
        <v>1502</v>
      </c>
      <c r="K142" s="18">
        <f>SUM(D142:J142)</f>
        <v>4548</v>
      </c>
    </row>
    <row r="143" spans="1:11" s="6" customFormat="1" ht="19.5">
      <c r="A143" s="131">
        <v>1</v>
      </c>
      <c r="B143" s="17" t="s">
        <v>361</v>
      </c>
      <c r="C143" s="22" t="s">
        <v>5</v>
      </c>
      <c r="D143" s="28">
        <v>1759</v>
      </c>
      <c r="E143" s="28"/>
      <c r="F143" s="28">
        <v>35</v>
      </c>
      <c r="G143" s="29"/>
      <c r="H143" s="28">
        <v>300</v>
      </c>
      <c r="I143" s="28">
        <v>250</v>
      </c>
      <c r="J143" s="28">
        <v>1179</v>
      </c>
      <c r="K143" s="18">
        <f>SUM(D143:J143)</f>
        <v>3523</v>
      </c>
    </row>
    <row r="144" spans="1:11" s="6" customFormat="1" ht="18.75">
      <c r="A144" s="136">
        <v>1</v>
      </c>
      <c r="B144" s="17" t="s">
        <v>158</v>
      </c>
      <c r="C144" s="65" t="s">
        <v>4</v>
      </c>
      <c r="D144" s="18">
        <v>2081</v>
      </c>
      <c r="E144" s="18"/>
      <c r="F144" s="18">
        <v>50</v>
      </c>
      <c r="G144" s="18"/>
      <c r="H144" s="18">
        <v>300</v>
      </c>
      <c r="I144" s="18">
        <v>250</v>
      </c>
      <c r="J144" s="18">
        <v>1285</v>
      </c>
      <c r="K144" s="28">
        <f>SUM(D144:J144)</f>
        <v>3966</v>
      </c>
    </row>
    <row r="145" spans="1:11" s="6" customFormat="1" ht="19.5" thickBot="1">
      <c r="A145" s="136">
        <v>1</v>
      </c>
      <c r="B145" s="54" t="s">
        <v>403</v>
      </c>
      <c r="C145" s="65" t="s">
        <v>1</v>
      </c>
      <c r="D145" s="13">
        <v>2321</v>
      </c>
      <c r="E145" s="13"/>
      <c r="F145" s="13"/>
      <c r="G145" s="13">
        <v>375</v>
      </c>
      <c r="H145" s="13">
        <v>400</v>
      </c>
      <c r="I145" s="13">
        <v>250</v>
      </c>
      <c r="J145" s="13">
        <v>1852</v>
      </c>
      <c r="K145" s="28">
        <f>SUM(D145:J145)</f>
        <v>5198</v>
      </c>
    </row>
    <row r="146" spans="1:11" s="6" customFormat="1" ht="20.25" thickBot="1">
      <c r="A146" s="137"/>
      <c r="B146" s="33"/>
      <c r="C146" s="32"/>
      <c r="D146" s="16">
        <f>ROUND(SUM(D140:D145),2)</f>
        <v>9992</v>
      </c>
      <c r="E146" s="16">
        <f aca="true" t="shared" si="26" ref="E146:K146">ROUND(SUM(E140:E145),2)</f>
        <v>0</v>
      </c>
      <c r="F146" s="16">
        <f t="shared" si="26"/>
        <v>210</v>
      </c>
      <c r="G146" s="16">
        <f t="shared" si="26"/>
        <v>375</v>
      </c>
      <c r="H146" s="16">
        <f t="shared" si="26"/>
        <v>1400</v>
      </c>
      <c r="I146" s="16">
        <f t="shared" si="26"/>
        <v>1250</v>
      </c>
      <c r="J146" s="16">
        <f t="shared" si="26"/>
        <v>6635</v>
      </c>
      <c r="K146" s="16">
        <f t="shared" si="26"/>
        <v>19862</v>
      </c>
    </row>
    <row r="147" spans="1:11" s="6" customFormat="1" ht="20.25" customHeight="1">
      <c r="A147" s="130"/>
      <c r="B147" s="102" t="s">
        <v>41</v>
      </c>
      <c r="C147" s="22"/>
      <c r="D147" s="18"/>
      <c r="E147" s="18"/>
      <c r="F147" s="18"/>
      <c r="G147" s="18"/>
      <c r="H147" s="18"/>
      <c r="I147" s="18"/>
      <c r="J147" s="18"/>
      <c r="K147" s="18"/>
    </row>
    <row r="148" spans="1:11" s="6" customFormat="1" ht="20.25" customHeight="1">
      <c r="A148" s="132">
        <v>1</v>
      </c>
      <c r="B148" s="6" t="s">
        <v>412</v>
      </c>
      <c r="C148" s="22" t="s">
        <v>0</v>
      </c>
      <c r="D148" s="18">
        <v>3814</v>
      </c>
      <c r="E148" s="18"/>
      <c r="F148" s="18"/>
      <c r="G148" s="18">
        <v>375</v>
      </c>
      <c r="H148" s="18">
        <v>600</v>
      </c>
      <c r="I148" s="18">
        <v>250</v>
      </c>
      <c r="J148" s="18">
        <v>2031</v>
      </c>
      <c r="K148" s="18">
        <f>SUM(D148:J148)</f>
        <v>7070</v>
      </c>
    </row>
    <row r="149" spans="1:11" s="6" customFormat="1" ht="20.25" customHeight="1">
      <c r="A149" s="131">
        <v>1</v>
      </c>
      <c r="B149" s="17" t="s">
        <v>384</v>
      </c>
      <c r="C149" s="22" t="s">
        <v>1</v>
      </c>
      <c r="D149" s="18">
        <v>2081</v>
      </c>
      <c r="E149" s="18"/>
      <c r="F149" s="18"/>
      <c r="G149" s="18">
        <v>375</v>
      </c>
      <c r="H149" s="18">
        <v>400</v>
      </c>
      <c r="I149" s="18">
        <v>250</v>
      </c>
      <c r="J149" s="18">
        <v>2035</v>
      </c>
      <c r="K149" s="18">
        <f>SUM(D149:J149)</f>
        <v>5141</v>
      </c>
    </row>
    <row r="150" spans="1:11" s="6" customFormat="1" ht="20.25" customHeight="1">
      <c r="A150" s="131">
        <v>1</v>
      </c>
      <c r="B150" s="17" t="s">
        <v>362</v>
      </c>
      <c r="C150" s="22" t="s">
        <v>10</v>
      </c>
      <c r="D150" s="18">
        <v>2321</v>
      </c>
      <c r="E150" s="18"/>
      <c r="F150" s="18">
        <v>50</v>
      </c>
      <c r="G150" s="18"/>
      <c r="H150" s="18">
        <v>400</v>
      </c>
      <c r="I150" s="18">
        <v>250</v>
      </c>
      <c r="J150" s="18">
        <v>1502</v>
      </c>
      <c r="K150" s="18">
        <f>SUM(D150:J150)</f>
        <v>4523</v>
      </c>
    </row>
    <row r="151" spans="1:11" s="6" customFormat="1" ht="20.25" customHeight="1" thickBot="1">
      <c r="A151" s="131">
        <v>1</v>
      </c>
      <c r="B151" s="17" t="s">
        <v>153</v>
      </c>
      <c r="C151" s="22" t="s">
        <v>4</v>
      </c>
      <c r="D151" s="18">
        <f>2081</f>
        <v>2081</v>
      </c>
      <c r="E151" s="20"/>
      <c r="F151" s="18">
        <v>75</v>
      </c>
      <c r="G151" s="20"/>
      <c r="H151" s="18">
        <f>300</f>
        <v>300</v>
      </c>
      <c r="I151" s="18">
        <v>250</v>
      </c>
      <c r="J151" s="18">
        <v>1285</v>
      </c>
      <c r="K151" s="18">
        <f>SUM(D151:J151)</f>
        <v>3991</v>
      </c>
    </row>
    <row r="152" spans="1:11" s="6" customFormat="1" ht="20.25" customHeight="1" thickBot="1">
      <c r="A152" s="137"/>
      <c r="B152" s="33"/>
      <c r="C152" s="32"/>
      <c r="D152" s="16">
        <f aca="true" t="shared" si="27" ref="D152:K152">ROUND(SUM(D147:D151),2)</f>
        <v>10297</v>
      </c>
      <c r="E152" s="16">
        <f t="shared" si="27"/>
        <v>0</v>
      </c>
      <c r="F152" s="16">
        <f t="shared" si="27"/>
        <v>125</v>
      </c>
      <c r="G152" s="16">
        <f t="shared" si="27"/>
        <v>750</v>
      </c>
      <c r="H152" s="16">
        <f t="shared" si="27"/>
        <v>1700</v>
      </c>
      <c r="I152" s="16">
        <f t="shared" si="27"/>
        <v>1000</v>
      </c>
      <c r="J152" s="16">
        <f t="shared" si="27"/>
        <v>6853</v>
      </c>
      <c r="K152" s="16">
        <f t="shared" si="27"/>
        <v>20725</v>
      </c>
    </row>
    <row r="153" spans="1:11" s="6" customFormat="1" ht="19.5">
      <c r="A153" s="131"/>
      <c r="B153" s="7" t="s">
        <v>42</v>
      </c>
      <c r="C153" s="22"/>
      <c r="D153" s="18"/>
      <c r="E153" s="18"/>
      <c r="F153" s="18"/>
      <c r="G153" s="20"/>
      <c r="H153" s="18"/>
      <c r="I153" s="18"/>
      <c r="J153" s="18"/>
      <c r="K153" s="18"/>
    </row>
    <row r="154" spans="1:11" s="6" customFormat="1" ht="19.5">
      <c r="A154" s="131">
        <v>1</v>
      </c>
      <c r="B154" s="22" t="s">
        <v>299</v>
      </c>
      <c r="C154" s="22" t="s">
        <v>0</v>
      </c>
      <c r="D154" s="18">
        <v>3814</v>
      </c>
      <c r="E154" s="18"/>
      <c r="F154" s="18"/>
      <c r="G154" s="20"/>
      <c r="H154" s="18">
        <v>600</v>
      </c>
      <c r="I154" s="18">
        <v>250</v>
      </c>
      <c r="J154" s="18">
        <v>2031</v>
      </c>
      <c r="K154" s="18">
        <f>SUM(D154:J154)</f>
        <v>6695</v>
      </c>
    </row>
    <row r="155" spans="1:11" s="6" customFormat="1" ht="19.5">
      <c r="A155" s="131">
        <v>1</v>
      </c>
      <c r="B155" s="17" t="s">
        <v>330</v>
      </c>
      <c r="C155" s="22" t="s">
        <v>10</v>
      </c>
      <c r="D155" s="18">
        <v>2321</v>
      </c>
      <c r="E155" s="18"/>
      <c r="F155" s="18"/>
      <c r="G155" s="20"/>
      <c r="H155" s="18">
        <v>400</v>
      </c>
      <c r="I155" s="18">
        <v>250</v>
      </c>
      <c r="J155" s="18">
        <v>1602</v>
      </c>
      <c r="K155" s="18">
        <f>SUM(D155:J155)</f>
        <v>4573</v>
      </c>
    </row>
    <row r="156" spans="1:11" s="6" customFormat="1" ht="20.25" thickBot="1">
      <c r="A156" s="131">
        <v>1</v>
      </c>
      <c r="B156" s="21" t="s">
        <v>309</v>
      </c>
      <c r="C156" s="22" t="s">
        <v>5</v>
      </c>
      <c r="D156" s="79">
        <v>1759</v>
      </c>
      <c r="E156" s="79"/>
      <c r="F156" s="79">
        <v>50</v>
      </c>
      <c r="G156" s="80"/>
      <c r="H156" s="79">
        <v>300</v>
      </c>
      <c r="I156" s="79">
        <v>250</v>
      </c>
      <c r="J156" s="79">
        <v>1279</v>
      </c>
      <c r="K156" s="18">
        <f>SUM(D156:J156)</f>
        <v>3638</v>
      </c>
    </row>
    <row r="157" spans="1:11" s="6" customFormat="1" ht="20.25" thickBot="1">
      <c r="A157" s="137"/>
      <c r="B157" s="33"/>
      <c r="C157" s="32"/>
      <c r="D157" s="16">
        <f aca="true" t="shared" si="28" ref="D157:K157">ROUND(SUM(D153:D156),2)</f>
        <v>7894</v>
      </c>
      <c r="E157" s="16">
        <f t="shared" si="28"/>
        <v>0</v>
      </c>
      <c r="F157" s="16">
        <f t="shared" si="28"/>
        <v>50</v>
      </c>
      <c r="G157" s="16">
        <f t="shared" si="28"/>
        <v>0</v>
      </c>
      <c r="H157" s="16">
        <f t="shared" si="28"/>
        <v>1300</v>
      </c>
      <c r="I157" s="16">
        <f t="shared" si="28"/>
        <v>750</v>
      </c>
      <c r="J157" s="16">
        <f t="shared" si="28"/>
        <v>4912</v>
      </c>
      <c r="K157" s="16">
        <f t="shared" si="28"/>
        <v>14906</v>
      </c>
    </row>
    <row r="158" spans="1:11" s="6" customFormat="1" ht="19.5">
      <c r="A158" s="131"/>
      <c r="B158" s="7" t="s">
        <v>43</v>
      </c>
      <c r="C158" s="22"/>
      <c r="D158" s="18"/>
      <c r="E158" s="18"/>
      <c r="F158" s="18"/>
      <c r="G158" s="18"/>
      <c r="H158" s="18"/>
      <c r="I158" s="18"/>
      <c r="J158" s="18"/>
      <c r="K158" s="18"/>
    </row>
    <row r="159" spans="1:11" s="6" customFormat="1" ht="18.75">
      <c r="A159" s="131">
        <v>1</v>
      </c>
      <c r="B159" s="17" t="s">
        <v>308</v>
      </c>
      <c r="C159" s="22" t="s">
        <v>0</v>
      </c>
      <c r="D159" s="18">
        <v>3814</v>
      </c>
      <c r="E159" s="18"/>
      <c r="F159" s="18"/>
      <c r="G159" s="18">
        <v>375</v>
      </c>
      <c r="H159" s="18">
        <v>600</v>
      </c>
      <c r="I159" s="18">
        <v>250</v>
      </c>
      <c r="J159" s="18">
        <v>2231</v>
      </c>
      <c r="K159" s="18">
        <f>SUM(D159:J159)</f>
        <v>7270</v>
      </c>
    </row>
    <row r="160" spans="1:11" s="6" customFormat="1" ht="19.5">
      <c r="A160" s="131">
        <v>1</v>
      </c>
      <c r="B160" s="17" t="s">
        <v>151</v>
      </c>
      <c r="C160" s="22" t="s">
        <v>10</v>
      </c>
      <c r="D160" s="18">
        <v>2321</v>
      </c>
      <c r="E160" s="20"/>
      <c r="F160" s="18">
        <v>50</v>
      </c>
      <c r="G160" s="20"/>
      <c r="H160" s="18">
        <v>400</v>
      </c>
      <c r="I160" s="18">
        <v>250</v>
      </c>
      <c r="J160" s="18">
        <v>1702</v>
      </c>
      <c r="K160" s="18">
        <f>SUM(D160:J160)</f>
        <v>4723</v>
      </c>
    </row>
    <row r="161" spans="1:11" s="6" customFormat="1" ht="20.25" thickBot="1">
      <c r="A161" s="136">
        <v>1</v>
      </c>
      <c r="B161" s="17" t="s">
        <v>168</v>
      </c>
      <c r="C161" s="22" t="s">
        <v>5</v>
      </c>
      <c r="D161" s="13">
        <v>1759</v>
      </c>
      <c r="E161" s="12"/>
      <c r="F161" s="13">
        <v>50</v>
      </c>
      <c r="G161" s="12"/>
      <c r="H161" s="13">
        <v>200</v>
      </c>
      <c r="I161" s="13">
        <v>250</v>
      </c>
      <c r="J161" s="13">
        <v>1479</v>
      </c>
      <c r="K161" s="18">
        <f>SUM(D161:J161)</f>
        <v>3738</v>
      </c>
    </row>
    <row r="162" spans="1:11" s="6" customFormat="1" ht="20.25" thickBot="1">
      <c r="A162" s="137"/>
      <c r="B162" s="33"/>
      <c r="C162" s="32"/>
      <c r="D162" s="16">
        <f>ROUND(SUM(D158:D161),2)</f>
        <v>7894</v>
      </c>
      <c r="E162" s="16">
        <f aca="true" t="shared" si="29" ref="E162:K162">ROUND(SUM(E158:E161),2)</f>
        <v>0</v>
      </c>
      <c r="F162" s="16">
        <f t="shared" si="29"/>
        <v>100</v>
      </c>
      <c r="G162" s="16">
        <f t="shared" si="29"/>
        <v>375</v>
      </c>
      <c r="H162" s="16">
        <f t="shared" si="29"/>
        <v>1200</v>
      </c>
      <c r="I162" s="16">
        <f t="shared" si="29"/>
        <v>750</v>
      </c>
      <c r="J162" s="16">
        <f t="shared" si="29"/>
        <v>5412</v>
      </c>
      <c r="K162" s="16">
        <f t="shared" si="29"/>
        <v>15731</v>
      </c>
    </row>
    <row r="163" spans="1:11" s="6" customFormat="1" ht="19.5">
      <c r="A163" s="131"/>
      <c r="B163" s="7" t="s">
        <v>44</v>
      </c>
      <c r="C163" s="22"/>
      <c r="D163" s="18"/>
      <c r="E163" s="18"/>
      <c r="F163" s="18"/>
      <c r="G163" s="20"/>
      <c r="H163" s="18"/>
      <c r="I163" s="18"/>
      <c r="J163" s="18"/>
      <c r="K163" s="18"/>
    </row>
    <row r="164" spans="1:11" s="6" customFormat="1" ht="18.75">
      <c r="A164" s="131">
        <v>1</v>
      </c>
      <c r="B164" s="21" t="s">
        <v>157</v>
      </c>
      <c r="C164" s="22" t="s">
        <v>0</v>
      </c>
      <c r="D164" s="18">
        <v>3814</v>
      </c>
      <c r="E164" s="18"/>
      <c r="F164" s="18"/>
      <c r="G164" s="18">
        <v>375</v>
      </c>
      <c r="H164" s="18">
        <v>600</v>
      </c>
      <c r="I164" s="18">
        <v>250</v>
      </c>
      <c r="J164" s="18">
        <v>2031</v>
      </c>
      <c r="K164" s="18">
        <f>SUM(D164:J164)</f>
        <v>7070</v>
      </c>
    </row>
    <row r="165" spans="1:11" s="6" customFormat="1" ht="19.5">
      <c r="A165" s="131">
        <v>1</v>
      </c>
      <c r="B165" s="21" t="s">
        <v>426</v>
      </c>
      <c r="C165" s="22" t="s">
        <v>5</v>
      </c>
      <c r="D165" s="18">
        <v>1920</v>
      </c>
      <c r="E165" s="18"/>
      <c r="F165" s="18"/>
      <c r="G165" s="20"/>
      <c r="H165" s="18">
        <v>400</v>
      </c>
      <c r="I165" s="18">
        <v>250</v>
      </c>
      <c r="J165" s="18">
        <v>957</v>
      </c>
      <c r="K165" s="18">
        <f>SUM(D165:J165)</f>
        <v>3527</v>
      </c>
    </row>
    <row r="166" spans="1:11" s="6" customFormat="1" ht="19.5">
      <c r="A166" s="131">
        <v>1</v>
      </c>
      <c r="B166" s="21" t="s">
        <v>248</v>
      </c>
      <c r="C166" s="22" t="s">
        <v>2</v>
      </c>
      <c r="D166" s="18">
        <v>2321</v>
      </c>
      <c r="E166" s="18"/>
      <c r="F166" s="18">
        <v>35</v>
      </c>
      <c r="G166" s="20"/>
      <c r="H166" s="18">
        <v>300</v>
      </c>
      <c r="I166" s="18">
        <v>250</v>
      </c>
      <c r="J166" s="18">
        <v>1802</v>
      </c>
      <c r="K166" s="18">
        <f>SUM(D166:J166)</f>
        <v>4708</v>
      </c>
    </row>
    <row r="167" spans="1:11" s="6" customFormat="1" ht="20.25" thickBot="1">
      <c r="A167" s="136">
        <v>1</v>
      </c>
      <c r="B167" s="71" t="s">
        <v>380</v>
      </c>
      <c r="C167" s="65" t="s">
        <v>8</v>
      </c>
      <c r="D167" s="13">
        <v>2081</v>
      </c>
      <c r="E167" s="13"/>
      <c r="F167" s="13"/>
      <c r="G167" s="12"/>
      <c r="H167" s="13">
        <v>400</v>
      </c>
      <c r="I167" s="13">
        <v>250</v>
      </c>
      <c r="J167" s="13">
        <v>2000</v>
      </c>
      <c r="K167" s="18">
        <f>SUM(D167:J167)</f>
        <v>4731</v>
      </c>
    </row>
    <row r="168" spans="1:11" s="6" customFormat="1" ht="20.25" thickBot="1">
      <c r="A168" s="137"/>
      <c r="B168" s="33"/>
      <c r="C168" s="32"/>
      <c r="D168" s="16">
        <f>ROUND(SUM(D163:D167),2)</f>
        <v>10136</v>
      </c>
      <c r="E168" s="16">
        <f aca="true" t="shared" si="30" ref="E168:K168">ROUND(SUM(E163:E167),2)</f>
        <v>0</v>
      </c>
      <c r="F168" s="16">
        <f t="shared" si="30"/>
        <v>35</v>
      </c>
      <c r="G168" s="16">
        <f t="shared" si="30"/>
        <v>375</v>
      </c>
      <c r="H168" s="16">
        <f t="shared" si="30"/>
        <v>1700</v>
      </c>
      <c r="I168" s="16">
        <f t="shared" si="30"/>
        <v>1000</v>
      </c>
      <c r="J168" s="16">
        <f t="shared" si="30"/>
        <v>6790</v>
      </c>
      <c r="K168" s="16">
        <f t="shared" si="30"/>
        <v>20036</v>
      </c>
    </row>
    <row r="169" spans="1:11" s="6" customFormat="1" ht="19.5">
      <c r="A169" s="131"/>
      <c r="B169" s="83" t="s">
        <v>45</v>
      </c>
      <c r="C169" s="22"/>
      <c r="D169" s="18"/>
      <c r="E169" s="18"/>
      <c r="F169" s="18"/>
      <c r="G169" s="19"/>
      <c r="H169" s="19"/>
      <c r="I169" s="18"/>
      <c r="J169" s="19"/>
      <c r="K169" s="18"/>
    </row>
    <row r="170" spans="1:11" s="6" customFormat="1" ht="19.5" thickBot="1">
      <c r="A170" s="136">
        <v>1</v>
      </c>
      <c r="B170" s="6" t="s">
        <v>185</v>
      </c>
      <c r="C170" s="65" t="s">
        <v>12</v>
      </c>
      <c r="D170" s="18">
        <v>2321</v>
      </c>
      <c r="E170" s="18"/>
      <c r="F170" s="18">
        <v>50</v>
      </c>
      <c r="G170" s="19"/>
      <c r="H170" s="19">
        <v>400</v>
      </c>
      <c r="I170" s="18">
        <v>250</v>
      </c>
      <c r="J170" s="19">
        <v>1502</v>
      </c>
      <c r="K170" s="46">
        <f>SUM(D170:J170)</f>
        <v>4523</v>
      </c>
    </row>
    <row r="171" spans="1:11" s="6" customFormat="1" ht="20.25" thickBot="1">
      <c r="A171" s="137"/>
      <c r="B171" s="33"/>
      <c r="C171" s="32"/>
      <c r="D171" s="16">
        <f aca="true" t="shared" si="31" ref="D171:K171">ROUND(SUM(D169:D170),2)</f>
        <v>2321</v>
      </c>
      <c r="E171" s="16">
        <f t="shared" si="31"/>
        <v>0</v>
      </c>
      <c r="F171" s="16">
        <f t="shared" si="31"/>
        <v>50</v>
      </c>
      <c r="G171" s="16">
        <f t="shared" si="31"/>
        <v>0</v>
      </c>
      <c r="H171" s="16">
        <f t="shared" si="31"/>
        <v>400</v>
      </c>
      <c r="I171" s="16">
        <f t="shared" si="31"/>
        <v>250</v>
      </c>
      <c r="J171" s="16">
        <f t="shared" si="31"/>
        <v>1502</v>
      </c>
      <c r="K171" s="16">
        <f t="shared" si="31"/>
        <v>4523</v>
      </c>
    </row>
    <row r="172" spans="1:11" s="6" customFormat="1" ht="19.5">
      <c r="A172" s="131"/>
      <c r="B172" s="7" t="s">
        <v>46</v>
      </c>
      <c r="C172" s="22"/>
      <c r="D172" s="18"/>
      <c r="E172" s="18"/>
      <c r="F172" s="18"/>
      <c r="G172" s="19"/>
      <c r="H172" s="18"/>
      <c r="I172" s="18"/>
      <c r="J172" s="18"/>
      <c r="K172" s="18"/>
    </row>
    <row r="173" spans="1:11" s="6" customFormat="1" ht="19.5">
      <c r="A173" s="131">
        <v>1</v>
      </c>
      <c r="B173" s="17" t="s">
        <v>285</v>
      </c>
      <c r="C173" s="22" t="s">
        <v>0</v>
      </c>
      <c r="D173" s="18">
        <v>3814</v>
      </c>
      <c r="E173" s="18"/>
      <c r="F173" s="18"/>
      <c r="G173" s="20"/>
      <c r="H173" s="18">
        <v>600</v>
      </c>
      <c r="I173" s="18">
        <v>250</v>
      </c>
      <c r="J173" s="18">
        <v>3981</v>
      </c>
      <c r="K173" s="18">
        <f>SUM(D173:J173)</f>
        <v>8645</v>
      </c>
    </row>
    <row r="174" spans="1:11" s="6" customFormat="1" ht="19.5">
      <c r="A174" s="131">
        <v>1</v>
      </c>
      <c r="B174" s="17" t="s">
        <v>324</v>
      </c>
      <c r="C174" s="22" t="s">
        <v>10</v>
      </c>
      <c r="D174" s="28">
        <v>2321</v>
      </c>
      <c r="E174" s="28"/>
      <c r="F174" s="28">
        <v>75</v>
      </c>
      <c r="G174" s="29"/>
      <c r="H174" s="28">
        <v>400</v>
      </c>
      <c r="I174" s="28">
        <v>250</v>
      </c>
      <c r="J174" s="28">
        <v>3052</v>
      </c>
      <c r="K174" s="18">
        <f>SUM(D174:J174)</f>
        <v>6098</v>
      </c>
    </row>
    <row r="175" spans="1:11" s="6" customFormat="1" ht="19.5">
      <c r="A175" s="131">
        <v>1</v>
      </c>
      <c r="B175" s="17" t="s">
        <v>279</v>
      </c>
      <c r="C175" s="22" t="s">
        <v>5</v>
      </c>
      <c r="D175" s="18">
        <v>1759</v>
      </c>
      <c r="E175" s="18"/>
      <c r="F175" s="18">
        <v>35</v>
      </c>
      <c r="G175" s="20"/>
      <c r="H175" s="18">
        <v>300</v>
      </c>
      <c r="I175" s="18">
        <v>250</v>
      </c>
      <c r="J175" s="18">
        <v>2400</v>
      </c>
      <c r="K175" s="18">
        <f>SUM(D175:J175)</f>
        <v>4744</v>
      </c>
    </row>
    <row r="176" spans="1:11" s="6" customFormat="1" ht="20.25" thickBot="1">
      <c r="A176" s="136">
        <v>1</v>
      </c>
      <c r="B176" s="54" t="s">
        <v>416</v>
      </c>
      <c r="C176" s="65" t="s">
        <v>7</v>
      </c>
      <c r="D176" s="13">
        <v>2321</v>
      </c>
      <c r="E176" s="13"/>
      <c r="F176" s="13"/>
      <c r="G176" s="12"/>
      <c r="H176" s="13">
        <v>300</v>
      </c>
      <c r="I176" s="13">
        <v>250</v>
      </c>
      <c r="J176" s="13">
        <v>2100</v>
      </c>
      <c r="K176" s="18">
        <f>SUM(D176:J176)</f>
        <v>4971</v>
      </c>
    </row>
    <row r="177" spans="1:11" s="6" customFormat="1" ht="20.25" thickBot="1">
      <c r="A177" s="137"/>
      <c r="B177" s="33"/>
      <c r="C177" s="32"/>
      <c r="D177" s="16">
        <f>ROUND(SUM(D172:D176),2)</f>
        <v>10215</v>
      </c>
      <c r="E177" s="16">
        <f aca="true" t="shared" si="32" ref="E177:K177">ROUND(SUM(E172:E176),2)</f>
        <v>0</v>
      </c>
      <c r="F177" s="16">
        <f t="shared" si="32"/>
        <v>110</v>
      </c>
      <c r="G177" s="16">
        <f t="shared" si="32"/>
        <v>0</v>
      </c>
      <c r="H177" s="16">
        <f t="shared" si="32"/>
        <v>1600</v>
      </c>
      <c r="I177" s="16">
        <f t="shared" si="32"/>
        <v>1000</v>
      </c>
      <c r="J177" s="16">
        <f t="shared" si="32"/>
        <v>11533</v>
      </c>
      <c r="K177" s="16">
        <f t="shared" si="32"/>
        <v>24458</v>
      </c>
    </row>
    <row r="178" spans="1:11" s="6" customFormat="1" ht="19.5">
      <c r="A178" s="131"/>
      <c r="B178" s="83" t="s">
        <v>47</v>
      </c>
      <c r="C178" s="22"/>
      <c r="D178" s="18"/>
      <c r="E178" s="18"/>
      <c r="F178" s="18"/>
      <c r="G178" s="20"/>
      <c r="H178" s="18"/>
      <c r="I178" s="18"/>
      <c r="J178" s="18"/>
      <c r="K178" s="18"/>
    </row>
    <row r="179" spans="1:11" s="6" customFormat="1" ht="18.75">
      <c r="A179" s="131">
        <v>1</v>
      </c>
      <c r="B179" s="6" t="s">
        <v>417</v>
      </c>
      <c r="C179" s="22" t="s">
        <v>0</v>
      </c>
      <c r="D179" s="18">
        <v>3814</v>
      </c>
      <c r="E179" s="18"/>
      <c r="F179" s="18"/>
      <c r="G179" s="18">
        <v>375</v>
      </c>
      <c r="H179" s="18">
        <v>600</v>
      </c>
      <c r="I179" s="18">
        <v>250</v>
      </c>
      <c r="J179" s="18">
        <v>2231</v>
      </c>
      <c r="K179" s="18">
        <f>SUM(D179:J179)</f>
        <v>7270</v>
      </c>
    </row>
    <row r="180" spans="1:11" s="6" customFormat="1" ht="19.5">
      <c r="A180" s="131">
        <v>1</v>
      </c>
      <c r="B180" s="17" t="s">
        <v>161</v>
      </c>
      <c r="C180" s="22" t="s">
        <v>10</v>
      </c>
      <c r="D180" s="18">
        <v>2321</v>
      </c>
      <c r="E180" s="20"/>
      <c r="F180" s="18">
        <v>50</v>
      </c>
      <c r="G180" s="20"/>
      <c r="H180" s="18">
        <v>400</v>
      </c>
      <c r="I180" s="18">
        <v>250</v>
      </c>
      <c r="J180" s="18">
        <v>1702</v>
      </c>
      <c r="K180" s="18">
        <f>SUM(D180:J180)</f>
        <v>4723</v>
      </c>
    </row>
    <row r="181" spans="1:11" s="6" customFormat="1" ht="20.25" thickBot="1">
      <c r="A181" s="136">
        <v>1</v>
      </c>
      <c r="B181" s="54" t="s">
        <v>381</v>
      </c>
      <c r="C181" s="65" t="s">
        <v>1</v>
      </c>
      <c r="D181" s="13">
        <v>2321</v>
      </c>
      <c r="E181" s="12"/>
      <c r="F181" s="13"/>
      <c r="G181" s="13">
        <v>375</v>
      </c>
      <c r="H181" s="13">
        <v>500</v>
      </c>
      <c r="I181" s="13">
        <v>250</v>
      </c>
      <c r="J181" s="13">
        <v>1900</v>
      </c>
      <c r="K181" s="18">
        <f>SUM(D181:J181)</f>
        <v>5346</v>
      </c>
    </row>
    <row r="182" spans="1:11" s="6" customFormat="1" ht="20.25" thickBot="1">
      <c r="A182" s="137"/>
      <c r="B182" s="33"/>
      <c r="C182" s="32"/>
      <c r="D182" s="16">
        <f aca="true" t="shared" si="33" ref="D182:K182">ROUND(SUM(D178:D181),2)</f>
        <v>8456</v>
      </c>
      <c r="E182" s="16">
        <f t="shared" si="33"/>
        <v>0</v>
      </c>
      <c r="F182" s="16">
        <f t="shared" si="33"/>
        <v>50</v>
      </c>
      <c r="G182" s="16">
        <f t="shared" si="33"/>
        <v>750</v>
      </c>
      <c r="H182" s="16">
        <f t="shared" si="33"/>
        <v>1500</v>
      </c>
      <c r="I182" s="16">
        <f t="shared" si="33"/>
        <v>750</v>
      </c>
      <c r="J182" s="16">
        <f t="shared" si="33"/>
        <v>5833</v>
      </c>
      <c r="K182" s="16">
        <f t="shared" si="33"/>
        <v>17339</v>
      </c>
    </row>
    <row r="183" spans="1:11" s="6" customFormat="1" ht="19.5">
      <c r="A183" s="131"/>
      <c r="B183" s="83" t="s">
        <v>48</v>
      </c>
      <c r="C183" s="22"/>
      <c r="D183" s="18"/>
      <c r="E183" s="18"/>
      <c r="F183" s="18"/>
      <c r="G183" s="18"/>
      <c r="H183" s="18"/>
      <c r="I183" s="18"/>
      <c r="J183" s="18"/>
      <c r="K183" s="18"/>
    </row>
    <row r="184" spans="1:11" s="6" customFormat="1" ht="18.75">
      <c r="A184" s="131">
        <v>1</v>
      </c>
      <c r="B184" s="6" t="s">
        <v>141</v>
      </c>
      <c r="C184" s="22" t="s">
        <v>0</v>
      </c>
      <c r="D184" s="18">
        <v>3814</v>
      </c>
      <c r="E184" s="18"/>
      <c r="F184" s="18"/>
      <c r="G184" s="18">
        <v>375</v>
      </c>
      <c r="H184" s="18">
        <v>600</v>
      </c>
      <c r="I184" s="18">
        <v>250</v>
      </c>
      <c r="J184" s="18">
        <v>3037.55</v>
      </c>
      <c r="K184" s="18">
        <f>SUM(D184:J184)</f>
        <v>8076.55</v>
      </c>
    </row>
    <row r="185" spans="1:11" s="6" customFormat="1" ht="19.5">
      <c r="A185" s="131">
        <v>1</v>
      </c>
      <c r="B185" s="17" t="s">
        <v>156</v>
      </c>
      <c r="C185" s="22" t="s">
        <v>10</v>
      </c>
      <c r="D185" s="18">
        <v>2321</v>
      </c>
      <c r="E185" s="18"/>
      <c r="F185" s="18">
        <v>75</v>
      </c>
      <c r="G185" s="20"/>
      <c r="H185" s="18">
        <v>400</v>
      </c>
      <c r="I185" s="18">
        <v>250</v>
      </c>
      <c r="J185" s="18">
        <v>2177.2</v>
      </c>
      <c r="K185" s="18">
        <f>SUM(D185:J185)</f>
        <v>5223.2</v>
      </c>
    </row>
    <row r="186" spans="1:11" s="6" customFormat="1" ht="19.5" thickBot="1">
      <c r="A186" s="136">
        <v>1</v>
      </c>
      <c r="B186" s="54" t="s">
        <v>286</v>
      </c>
      <c r="C186" s="65" t="s">
        <v>1</v>
      </c>
      <c r="D186" s="13">
        <v>2321</v>
      </c>
      <c r="E186" s="13"/>
      <c r="F186" s="13"/>
      <c r="G186" s="13">
        <v>375</v>
      </c>
      <c r="H186" s="13">
        <v>500</v>
      </c>
      <c r="I186" s="13">
        <v>250</v>
      </c>
      <c r="J186" s="13">
        <v>2590</v>
      </c>
      <c r="K186" s="18">
        <f>SUM(D186:J186)</f>
        <v>6036</v>
      </c>
    </row>
    <row r="187" spans="1:11" s="6" customFormat="1" ht="20.25" thickBot="1">
      <c r="A187" s="137"/>
      <c r="B187" s="33"/>
      <c r="C187" s="32"/>
      <c r="D187" s="16">
        <f aca="true" t="shared" si="34" ref="D187:K187">ROUND(SUM(D183:D186),2)</f>
        <v>8456</v>
      </c>
      <c r="E187" s="16">
        <f t="shared" si="34"/>
        <v>0</v>
      </c>
      <c r="F187" s="16">
        <f t="shared" si="34"/>
        <v>75</v>
      </c>
      <c r="G187" s="16">
        <f t="shared" si="34"/>
        <v>750</v>
      </c>
      <c r="H187" s="16">
        <f t="shared" si="34"/>
        <v>1500</v>
      </c>
      <c r="I187" s="16">
        <f t="shared" si="34"/>
        <v>750</v>
      </c>
      <c r="J187" s="16">
        <f t="shared" si="34"/>
        <v>7804.75</v>
      </c>
      <c r="K187" s="16">
        <f t="shared" si="34"/>
        <v>19335.75</v>
      </c>
    </row>
    <row r="188" spans="1:11" s="6" customFormat="1" ht="19.5">
      <c r="A188" s="131"/>
      <c r="B188" s="7" t="s">
        <v>49</v>
      </c>
      <c r="C188" s="22"/>
      <c r="D188" s="18"/>
      <c r="E188" s="18"/>
      <c r="F188" s="18"/>
      <c r="G188" s="20"/>
      <c r="H188" s="18"/>
      <c r="I188" s="18"/>
      <c r="J188" s="18"/>
      <c r="K188" s="18"/>
    </row>
    <row r="189" spans="1:11" s="6" customFormat="1" ht="19.5">
      <c r="A189" s="131">
        <v>1</v>
      </c>
      <c r="B189" s="17" t="s">
        <v>163</v>
      </c>
      <c r="C189" s="22" t="s">
        <v>10</v>
      </c>
      <c r="D189" s="19">
        <f>2321</f>
        <v>2321</v>
      </c>
      <c r="E189" s="18"/>
      <c r="F189" s="18">
        <v>75</v>
      </c>
      <c r="G189" s="23"/>
      <c r="H189" s="19">
        <f>400</f>
        <v>400</v>
      </c>
      <c r="I189" s="18">
        <v>250</v>
      </c>
      <c r="J189" s="19">
        <v>3052</v>
      </c>
      <c r="K189" s="18">
        <f>SUM(D189:J189)</f>
        <v>6098</v>
      </c>
    </row>
    <row r="190" spans="1:11" s="6" customFormat="1" ht="18.75">
      <c r="A190" s="136">
        <v>1</v>
      </c>
      <c r="B190" s="54" t="s">
        <v>282</v>
      </c>
      <c r="C190" s="65" t="s">
        <v>1</v>
      </c>
      <c r="D190" s="19">
        <v>2321</v>
      </c>
      <c r="E190" s="18"/>
      <c r="F190" s="18"/>
      <c r="G190" s="19">
        <v>375</v>
      </c>
      <c r="H190" s="19">
        <v>500</v>
      </c>
      <c r="I190" s="18">
        <v>250</v>
      </c>
      <c r="J190" s="19">
        <v>3500</v>
      </c>
      <c r="K190" s="18">
        <f>SUM(D190:J190)</f>
        <v>6946</v>
      </c>
    </row>
    <row r="191" spans="1:11" s="6" customFormat="1" ht="19.5" thickBot="1">
      <c r="A191" s="136">
        <v>1</v>
      </c>
      <c r="B191" s="54" t="s">
        <v>418</v>
      </c>
      <c r="C191" s="65" t="s">
        <v>3</v>
      </c>
      <c r="D191" s="75">
        <v>2321</v>
      </c>
      <c r="E191" s="13"/>
      <c r="F191" s="13"/>
      <c r="G191" s="75"/>
      <c r="H191" s="75">
        <v>450</v>
      </c>
      <c r="I191" s="13">
        <v>250</v>
      </c>
      <c r="J191" s="75">
        <v>3300</v>
      </c>
      <c r="K191" s="18">
        <f>SUM(D191:J191)</f>
        <v>6321</v>
      </c>
    </row>
    <row r="192" spans="1:11" s="6" customFormat="1" ht="20.25" thickBot="1">
      <c r="A192" s="137"/>
      <c r="B192" s="33"/>
      <c r="C192" s="32"/>
      <c r="D192" s="16">
        <f>ROUND(SUM(D188:D191),2)</f>
        <v>6963</v>
      </c>
      <c r="E192" s="16">
        <f aca="true" t="shared" si="35" ref="E192:K192">ROUND(SUM(E188:E191),2)</f>
        <v>0</v>
      </c>
      <c r="F192" s="16">
        <f t="shared" si="35"/>
        <v>75</v>
      </c>
      <c r="G192" s="16">
        <f t="shared" si="35"/>
        <v>375</v>
      </c>
      <c r="H192" s="16">
        <f t="shared" si="35"/>
        <v>1350</v>
      </c>
      <c r="I192" s="16">
        <f t="shared" si="35"/>
        <v>750</v>
      </c>
      <c r="J192" s="16">
        <f t="shared" si="35"/>
        <v>9852</v>
      </c>
      <c r="K192" s="16">
        <f t="shared" si="35"/>
        <v>19365</v>
      </c>
    </row>
    <row r="193" spans="1:11" s="6" customFormat="1" ht="19.5">
      <c r="A193" s="131"/>
      <c r="B193" s="7" t="s">
        <v>50</v>
      </c>
      <c r="C193" s="22"/>
      <c r="D193" s="18"/>
      <c r="E193" s="18"/>
      <c r="F193" s="18"/>
      <c r="G193" s="18"/>
      <c r="H193" s="18"/>
      <c r="I193" s="18"/>
      <c r="J193" s="18"/>
      <c r="K193" s="18"/>
    </row>
    <row r="194" spans="1:11" s="6" customFormat="1" ht="20.25" thickBot="1">
      <c r="A194" s="131"/>
      <c r="B194" s="21"/>
      <c r="C194" s="22"/>
      <c r="D194" s="19"/>
      <c r="E194" s="19"/>
      <c r="F194" s="19"/>
      <c r="G194" s="23"/>
      <c r="H194" s="19"/>
      <c r="I194" s="18"/>
      <c r="J194" s="19"/>
      <c r="K194" s="18"/>
    </row>
    <row r="195" spans="1:11" s="6" customFormat="1" ht="20.25" thickBot="1">
      <c r="A195" s="137"/>
      <c r="B195" s="33"/>
      <c r="C195" s="32"/>
      <c r="D195" s="16">
        <f aca="true" t="shared" si="36" ref="D195:K195">ROUND(SUM(D193:D194),2)</f>
        <v>0</v>
      </c>
      <c r="E195" s="16">
        <f t="shared" si="36"/>
        <v>0</v>
      </c>
      <c r="F195" s="16">
        <f t="shared" si="36"/>
        <v>0</v>
      </c>
      <c r="G195" s="16">
        <f t="shared" si="36"/>
        <v>0</v>
      </c>
      <c r="H195" s="16">
        <f t="shared" si="36"/>
        <v>0</v>
      </c>
      <c r="I195" s="16">
        <f t="shared" si="36"/>
        <v>0</v>
      </c>
      <c r="J195" s="16">
        <f t="shared" si="36"/>
        <v>0</v>
      </c>
      <c r="K195" s="16">
        <f t="shared" si="36"/>
        <v>0</v>
      </c>
    </row>
    <row r="196" spans="1:11" s="6" customFormat="1" ht="19.5">
      <c r="A196" s="131"/>
      <c r="B196" s="7" t="s">
        <v>261</v>
      </c>
      <c r="C196" s="22"/>
      <c r="D196" s="18"/>
      <c r="E196" s="18"/>
      <c r="F196" s="18"/>
      <c r="G196" s="18"/>
      <c r="H196" s="18"/>
      <c r="I196" s="18"/>
      <c r="J196" s="18"/>
      <c r="K196" s="18"/>
    </row>
    <row r="197" spans="1:11" s="6" customFormat="1" ht="18.75">
      <c r="A197" s="131">
        <v>1</v>
      </c>
      <c r="B197" s="21" t="s">
        <v>262</v>
      </c>
      <c r="C197" s="22" t="s">
        <v>0</v>
      </c>
      <c r="D197" s="18">
        <v>3814</v>
      </c>
      <c r="E197" s="18"/>
      <c r="F197" s="18"/>
      <c r="G197" s="18"/>
      <c r="H197" s="18">
        <v>600</v>
      </c>
      <c r="I197" s="18">
        <v>250</v>
      </c>
      <c r="J197" s="18">
        <v>2031</v>
      </c>
      <c r="K197" s="18">
        <f>SUM(D197:J197)</f>
        <v>6695</v>
      </c>
    </row>
    <row r="198" spans="1:11" s="6" customFormat="1" ht="19.5" thickBot="1">
      <c r="A198" s="136">
        <v>1</v>
      </c>
      <c r="B198" s="71" t="s">
        <v>393</v>
      </c>
      <c r="C198" s="65" t="s">
        <v>10</v>
      </c>
      <c r="D198" s="18">
        <v>2321</v>
      </c>
      <c r="E198" s="18"/>
      <c r="F198" s="18"/>
      <c r="G198" s="18"/>
      <c r="H198" s="18">
        <v>400</v>
      </c>
      <c r="I198" s="18">
        <v>250</v>
      </c>
      <c r="J198" s="18">
        <v>1502</v>
      </c>
      <c r="K198" s="18">
        <f>SUM(D198:J198)</f>
        <v>4473</v>
      </c>
    </row>
    <row r="199" spans="1:11" s="6" customFormat="1" ht="20.25" thickBot="1">
      <c r="A199" s="137"/>
      <c r="B199" s="33"/>
      <c r="C199" s="32"/>
      <c r="D199" s="16">
        <f aca="true" t="shared" si="37" ref="D199:K199">ROUND(SUM(D197:D198),2)</f>
        <v>6135</v>
      </c>
      <c r="E199" s="16">
        <f t="shared" si="37"/>
        <v>0</v>
      </c>
      <c r="F199" s="16">
        <f t="shared" si="37"/>
        <v>0</v>
      </c>
      <c r="G199" s="16">
        <f t="shared" si="37"/>
        <v>0</v>
      </c>
      <c r="H199" s="16">
        <f t="shared" si="37"/>
        <v>1000</v>
      </c>
      <c r="I199" s="16">
        <f t="shared" si="37"/>
        <v>500</v>
      </c>
      <c r="J199" s="16">
        <f t="shared" si="37"/>
        <v>3533</v>
      </c>
      <c r="K199" s="16">
        <f t="shared" si="37"/>
        <v>11168</v>
      </c>
    </row>
    <row r="200" spans="1:11" s="6" customFormat="1" ht="19.5">
      <c r="A200" s="131"/>
      <c r="B200" s="73" t="s">
        <v>264</v>
      </c>
      <c r="C200" s="22"/>
      <c r="D200" s="18"/>
      <c r="E200" s="18"/>
      <c r="F200" s="18"/>
      <c r="G200" s="18"/>
      <c r="H200" s="18"/>
      <c r="I200" s="18"/>
      <c r="J200" s="18"/>
      <c r="K200" s="18"/>
    </row>
    <row r="201" spans="1:11" s="6" customFormat="1" ht="18.75">
      <c r="A201" s="131">
        <v>1</v>
      </c>
      <c r="B201" s="21" t="s">
        <v>276</v>
      </c>
      <c r="C201" s="22" t="s">
        <v>0</v>
      </c>
      <c r="D201" s="19">
        <v>3814</v>
      </c>
      <c r="E201" s="19"/>
      <c r="F201" s="19"/>
      <c r="G201" s="19">
        <v>375</v>
      </c>
      <c r="H201" s="19">
        <v>600</v>
      </c>
      <c r="I201" s="18">
        <v>250</v>
      </c>
      <c r="J201" s="19">
        <v>4431</v>
      </c>
      <c r="K201" s="18">
        <f>SUM(D201:J201)</f>
        <v>9470</v>
      </c>
    </row>
    <row r="202" spans="1:11" s="6" customFormat="1" ht="20.25" thickBot="1">
      <c r="A202" s="131">
        <v>1</v>
      </c>
      <c r="B202" s="21" t="s">
        <v>263</v>
      </c>
      <c r="C202" s="22" t="s">
        <v>12</v>
      </c>
      <c r="D202" s="19">
        <v>2321</v>
      </c>
      <c r="E202" s="19"/>
      <c r="F202" s="19">
        <v>75</v>
      </c>
      <c r="G202" s="23"/>
      <c r="H202" s="19">
        <v>400</v>
      </c>
      <c r="I202" s="18">
        <v>250</v>
      </c>
      <c r="J202" s="19">
        <v>3652</v>
      </c>
      <c r="K202" s="18">
        <f>SUM(D202:J202)</f>
        <v>6698</v>
      </c>
    </row>
    <row r="203" spans="1:11" s="6" customFormat="1" ht="20.25" thickBot="1">
      <c r="A203" s="137"/>
      <c r="B203" s="33"/>
      <c r="C203" s="32"/>
      <c r="D203" s="16">
        <f>ROUND(SUM(D201:D202),2)</f>
        <v>6135</v>
      </c>
      <c r="E203" s="16">
        <f aca="true" t="shared" si="38" ref="E203:K203">ROUND(SUM(E201:E202),2)</f>
        <v>0</v>
      </c>
      <c r="F203" s="16">
        <f t="shared" si="38"/>
        <v>75</v>
      </c>
      <c r="G203" s="16">
        <f t="shared" si="38"/>
        <v>375</v>
      </c>
      <c r="H203" s="16">
        <f t="shared" si="38"/>
        <v>1000</v>
      </c>
      <c r="I203" s="16">
        <f t="shared" si="38"/>
        <v>500</v>
      </c>
      <c r="J203" s="16">
        <f t="shared" si="38"/>
        <v>8083</v>
      </c>
      <c r="K203" s="16">
        <f t="shared" si="38"/>
        <v>16168</v>
      </c>
    </row>
    <row r="204" spans="1:11" s="6" customFormat="1" ht="19.5">
      <c r="A204" s="131"/>
      <c r="B204" s="7" t="s">
        <v>51</v>
      </c>
      <c r="C204" s="22"/>
      <c r="D204" s="18"/>
      <c r="E204" s="18"/>
      <c r="F204" s="18"/>
      <c r="G204" s="20"/>
      <c r="H204" s="18"/>
      <c r="I204" s="18"/>
      <c r="J204" s="18"/>
      <c r="K204" s="18"/>
    </row>
    <row r="205" spans="1:11" s="8" customFormat="1" ht="20.25" thickBot="1">
      <c r="A205" s="131">
        <v>1</v>
      </c>
      <c r="B205" s="17" t="s">
        <v>164</v>
      </c>
      <c r="C205" s="22" t="s">
        <v>10</v>
      </c>
      <c r="D205" s="35">
        <v>2321</v>
      </c>
      <c r="E205" s="28"/>
      <c r="F205" s="28">
        <v>75</v>
      </c>
      <c r="G205" s="36"/>
      <c r="H205" s="35">
        <v>400</v>
      </c>
      <c r="I205" s="28">
        <v>250</v>
      </c>
      <c r="J205" s="35">
        <v>2802</v>
      </c>
      <c r="K205" s="28">
        <f>SUM(D205:J205)</f>
        <v>5848</v>
      </c>
    </row>
    <row r="206" spans="1:11" s="8" customFormat="1" ht="20.25" thickBot="1">
      <c r="A206" s="141"/>
      <c r="B206" s="40"/>
      <c r="C206" s="32"/>
      <c r="D206" s="16">
        <f aca="true" t="shared" si="39" ref="D206:K206">ROUND(SUM(D204:D205),2)</f>
        <v>2321</v>
      </c>
      <c r="E206" s="16">
        <f t="shared" si="39"/>
        <v>0</v>
      </c>
      <c r="F206" s="16">
        <f t="shared" si="39"/>
        <v>75</v>
      </c>
      <c r="G206" s="16">
        <f t="shared" si="39"/>
        <v>0</v>
      </c>
      <c r="H206" s="16">
        <f t="shared" si="39"/>
        <v>400</v>
      </c>
      <c r="I206" s="16">
        <f t="shared" si="39"/>
        <v>250</v>
      </c>
      <c r="J206" s="16">
        <f t="shared" si="39"/>
        <v>2802</v>
      </c>
      <c r="K206" s="16">
        <f t="shared" si="39"/>
        <v>5848</v>
      </c>
    </row>
    <row r="207" spans="1:11" s="6" customFormat="1" ht="19.5">
      <c r="A207" s="131"/>
      <c r="B207" s="7" t="s">
        <v>68</v>
      </c>
      <c r="C207" s="22"/>
      <c r="D207" s="18"/>
      <c r="E207" s="18"/>
      <c r="F207" s="18"/>
      <c r="G207" s="18"/>
      <c r="H207" s="18"/>
      <c r="I207" s="18"/>
      <c r="J207" s="18"/>
      <c r="K207" s="18"/>
    </row>
    <row r="208" spans="1:11" s="6" customFormat="1" ht="18.75">
      <c r="A208" s="131">
        <v>1</v>
      </c>
      <c r="B208" s="21" t="s">
        <v>348</v>
      </c>
      <c r="C208" s="22" t="s">
        <v>0</v>
      </c>
      <c r="D208" s="18">
        <v>3814</v>
      </c>
      <c r="E208" s="18"/>
      <c r="F208" s="18"/>
      <c r="G208" s="18">
        <v>375</v>
      </c>
      <c r="H208" s="18">
        <v>600</v>
      </c>
      <c r="I208" s="18">
        <v>250</v>
      </c>
      <c r="J208" s="18">
        <v>4431</v>
      </c>
      <c r="K208" s="18">
        <f>SUM(D208:J208)</f>
        <v>9470</v>
      </c>
    </row>
    <row r="209" spans="1:11" s="6" customFormat="1" ht="20.25" thickBot="1">
      <c r="A209" s="131">
        <v>1</v>
      </c>
      <c r="B209" s="17" t="s">
        <v>349</v>
      </c>
      <c r="C209" s="22" t="s">
        <v>10</v>
      </c>
      <c r="D209" s="28">
        <v>2321</v>
      </c>
      <c r="E209" s="28"/>
      <c r="F209" s="28"/>
      <c r="G209" s="29"/>
      <c r="H209" s="28">
        <v>400</v>
      </c>
      <c r="I209" s="28">
        <v>250</v>
      </c>
      <c r="J209" s="28">
        <v>4752</v>
      </c>
      <c r="K209" s="28">
        <f>SUM(D209:J209)</f>
        <v>7723</v>
      </c>
    </row>
    <row r="210" spans="1:11" s="6" customFormat="1" ht="20.25" thickBot="1">
      <c r="A210" s="137"/>
      <c r="B210" s="33"/>
      <c r="C210" s="32"/>
      <c r="D210" s="16">
        <f aca="true" t="shared" si="40" ref="D210:K210">ROUND(SUM(D207:D209),2)</f>
        <v>6135</v>
      </c>
      <c r="E210" s="16">
        <f t="shared" si="40"/>
        <v>0</v>
      </c>
      <c r="F210" s="16">
        <f t="shared" si="40"/>
        <v>0</v>
      </c>
      <c r="G210" s="16">
        <f t="shared" si="40"/>
        <v>375</v>
      </c>
      <c r="H210" s="16">
        <f t="shared" si="40"/>
        <v>1000</v>
      </c>
      <c r="I210" s="16">
        <f t="shared" si="40"/>
        <v>500</v>
      </c>
      <c r="J210" s="16">
        <f t="shared" si="40"/>
        <v>9183</v>
      </c>
      <c r="K210" s="16">
        <f t="shared" si="40"/>
        <v>17193</v>
      </c>
    </row>
    <row r="211" spans="1:11" s="8" customFormat="1" ht="19.5">
      <c r="A211" s="131"/>
      <c r="B211" s="7" t="s">
        <v>61</v>
      </c>
      <c r="C211" s="22"/>
      <c r="D211" s="46"/>
      <c r="E211" s="46"/>
      <c r="F211" s="46"/>
      <c r="G211" s="50"/>
      <c r="H211" s="46"/>
      <c r="I211" s="46"/>
      <c r="J211" s="46"/>
      <c r="K211" s="46"/>
    </row>
    <row r="212" spans="1:11" s="8" customFormat="1" ht="19.5">
      <c r="A212" s="131">
        <v>1</v>
      </c>
      <c r="B212" s="17" t="s">
        <v>112</v>
      </c>
      <c r="C212" s="22" t="s">
        <v>0</v>
      </c>
      <c r="D212" s="18">
        <v>3814</v>
      </c>
      <c r="E212" s="18"/>
      <c r="F212" s="18"/>
      <c r="G212" s="18">
        <v>375</v>
      </c>
      <c r="H212" s="18">
        <v>1200</v>
      </c>
      <c r="I212" s="18">
        <v>250</v>
      </c>
      <c r="J212" s="18">
        <v>9831</v>
      </c>
      <c r="K212" s="18">
        <f>SUM(D212:J212)</f>
        <v>15470</v>
      </c>
    </row>
    <row r="213" spans="1:11" s="8" customFormat="1" ht="20.25" thickBot="1">
      <c r="A213" s="136">
        <v>1</v>
      </c>
      <c r="B213" s="54" t="s">
        <v>332</v>
      </c>
      <c r="C213" s="65" t="s">
        <v>10</v>
      </c>
      <c r="D213" s="13">
        <v>2321</v>
      </c>
      <c r="E213" s="13"/>
      <c r="F213" s="13"/>
      <c r="G213" s="13"/>
      <c r="H213" s="13">
        <v>400</v>
      </c>
      <c r="I213" s="13">
        <v>250</v>
      </c>
      <c r="J213" s="13">
        <v>11252</v>
      </c>
      <c r="K213" s="18">
        <f>SUM(D213:J213)</f>
        <v>14223</v>
      </c>
    </row>
    <row r="214" spans="1:11" s="6" customFormat="1" ht="20.25" thickBot="1">
      <c r="A214" s="137"/>
      <c r="B214" s="33"/>
      <c r="C214" s="32"/>
      <c r="D214" s="16">
        <f>ROUND(SUM(D211:D213),2)</f>
        <v>6135</v>
      </c>
      <c r="E214" s="16">
        <f aca="true" t="shared" si="41" ref="E214:K214">ROUND(SUM(E211:E213),2)</f>
        <v>0</v>
      </c>
      <c r="F214" s="16">
        <f t="shared" si="41"/>
        <v>0</v>
      </c>
      <c r="G214" s="16">
        <f t="shared" si="41"/>
        <v>375</v>
      </c>
      <c r="H214" s="16">
        <f t="shared" si="41"/>
        <v>1600</v>
      </c>
      <c r="I214" s="16">
        <f t="shared" si="41"/>
        <v>500</v>
      </c>
      <c r="J214" s="16">
        <f t="shared" si="41"/>
        <v>21083</v>
      </c>
      <c r="K214" s="16">
        <f t="shared" si="41"/>
        <v>29693</v>
      </c>
    </row>
    <row r="215" spans="1:11" s="6" customFormat="1" ht="19.5">
      <c r="A215" s="131"/>
      <c r="B215" s="7" t="s">
        <v>52</v>
      </c>
      <c r="C215" s="22"/>
      <c r="D215" s="18"/>
      <c r="E215" s="18"/>
      <c r="F215" s="18"/>
      <c r="G215" s="18"/>
      <c r="H215" s="18"/>
      <c r="I215" s="18"/>
      <c r="J215" s="18"/>
      <c r="K215" s="18"/>
    </row>
    <row r="216" spans="1:11" s="6" customFormat="1" ht="19.5">
      <c r="A216" s="131">
        <v>1</v>
      </c>
      <c r="B216" s="17" t="s">
        <v>181</v>
      </c>
      <c r="C216" s="68" t="s">
        <v>0</v>
      </c>
      <c r="D216" s="19">
        <v>3814</v>
      </c>
      <c r="E216" s="18"/>
      <c r="F216" s="18"/>
      <c r="G216" s="23"/>
      <c r="H216" s="19">
        <v>1275</v>
      </c>
      <c r="I216" s="18">
        <f>250</f>
        <v>250</v>
      </c>
      <c r="J216" s="19">
        <v>5536.6</v>
      </c>
      <c r="K216" s="18">
        <f>SUM(D216:J216)</f>
        <v>10875.6</v>
      </c>
    </row>
    <row r="217" spans="1:11" s="6" customFormat="1" ht="19.5">
      <c r="A217" s="131">
        <v>1</v>
      </c>
      <c r="B217" s="17" t="s">
        <v>166</v>
      </c>
      <c r="C217" s="68" t="s">
        <v>12</v>
      </c>
      <c r="D217" s="19">
        <f>2321</f>
        <v>2321</v>
      </c>
      <c r="E217" s="18"/>
      <c r="F217" s="18">
        <f>50</f>
        <v>50</v>
      </c>
      <c r="G217" s="23"/>
      <c r="H217" s="19">
        <f>400</f>
        <v>400</v>
      </c>
      <c r="I217" s="18">
        <f>250</f>
        <v>250</v>
      </c>
      <c r="J217" s="19">
        <v>3937.2</v>
      </c>
      <c r="K217" s="18">
        <f>SUM(D217:J217)</f>
        <v>6958.2</v>
      </c>
    </row>
    <row r="218" spans="1:11" s="6" customFormat="1" ht="19.5">
      <c r="A218" s="131">
        <v>1</v>
      </c>
      <c r="B218" s="17" t="s">
        <v>167</v>
      </c>
      <c r="C218" s="22" t="s">
        <v>5</v>
      </c>
      <c r="D218" s="18">
        <v>2000</v>
      </c>
      <c r="E218" s="18"/>
      <c r="F218" s="18">
        <v>35</v>
      </c>
      <c r="G218" s="20"/>
      <c r="H218" s="18">
        <v>300</v>
      </c>
      <c r="I218" s="18">
        <v>250</v>
      </c>
      <c r="J218" s="18">
        <v>3380.6</v>
      </c>
      <c r="K218" s="18">
        <f>SUM(D218:J218)</f>
        <v>5965.6</v>
      </c>
    </row>
    <row r="219" spans="1:11" s="6" customFormat="1" ht="20.25" thickBot="1">
      <c r="A219" s="131">
        <v>1</v>
      </c>
      <c r="B219" s="17" t="s">
        <v>310</v>
      </c>
      <c r="C219" s="22" t="s">
        <v>5</v>
      </c>
      <c r="D219" s="18">
        <v>2000</v>
      </c>
      <c r="E219" s="18"/>
      <c r="F219" s="18"/>
      <c r="G219" s="20"/>
      <c r="H219" s="18">
        <v>200</v>
      </c>
      <c r="I219" s="18">
        <v>250</v>
      </c>
      <c r="J219" s="18">
        <v>3490.6</v>
      </c>
      <c r="K219" s="18">
        <f>SUM(D219:J219)</f>
        <v>5940.6</v>
      </c>
    </row>
    <row r="220" spans="1:11" s="6" customFormat="1" ht="20.25" thickBot="1">
      <c r="A220" s="137"/>
      <c r="B220" s="33"/>
      <c r="C220" s="32"/>
      <c r="D220" s="16">
        <f>ROUND(SUM(D215:D219),2)</f>
        <v>10135</v>
      </c>
      <c r="E220" s="16">
        <f aca="true" t="shared" si="42" ref="E220:K220">ROUND(SUM(E215:E219),2)</f>
        <v>0</v>
      </c>
      <c r="F220" s="16">
        <f t="shared" si="42"/>
        <v>85</v>
      </c>
      <c r="G220" s="16">
        <f t="shared" si="42"/>
        <v>0</v>
      </c>
      <c r="H220" s="16">
        <f t="shared" si="42"/>
        <v>2175</v>
      </c>
      <c r="I220" s="16">
        <f t="shared" si="42"/>
        <v>1000</v>
      </c>
      <c r="J220" s="16">
        <f t="shared" si="42"/>
        <v>16345</v>
      </c>
      <c r="K220" s="16">
        <f t="shared" si="42"/>
        <v>29740</v>
      </c>
    </row>
    <row r="221" spans="1:11" s="6" customFormat="1" ht="19.5">
      <c r="A221" s="130"/>
      <c r="B221" s="102" t="s">
        <v>63</v>
      </c>
      <c r="C221" s="22"/>
      <c r="D221" s="18"/>
      <c r="E221" s="18"/>
      <c r="F221" s="18"/>
      <c r="G221" s="20"/>
      <c r="H221" s="18"/>
      <c r="I221" s="18"/>
      <c r="J221" s="18"/>
      <c r="K221" s="18"/>
    </row>
    <row r="222" spans="1:11" s="6" customFormat="1" ht="19.5">
      <c r="A222" s="132">
        <v>1</v>
      </c>
      <c r="B222" s="22" t="s">
        <v>388</v>
      </c>
      <c r="C222" s="68" t="s">
        <v>0</v>
      </c>
      <c r="D222" s="18">
        <v>3814</v>
      </c>
      <c r="E222" s="18"/>
      <c r="F222" s="18"/>
      <c r="G222" s="20"/>
      <c r="H222" s="18">
        <v>600</v>
      </c>
      <c r="I222" s="18">
        <v>250</v>
      </c>
      <c r="J222" s="18">
        <v>6030.05</v>
      </c>
      <c r="K222" s="18">
        <f aca="true" t="shared" si="43" ref="K222:K227">SUM(D222:J222)</f>
        <v>10694.05</v>
      </c>
    </row>
    <row r="223" spans="1:11" s="6" customFormat="1" ht="19.5">
      <c r="A223" s="132">
        <v>1</v>
      </c>
      <c r="B223" s="6" t="s">
        <v>398</v>
      </c>
      <c r="C223" s="22" t="s">
        <v>10</v>
      </c>
      <c r="D223" s="18">
        <v>2321</v>
      </c>
      <c r="E223" s="18"/>
      <c r="F223" s="18"/>
      <c r="G223" s="20"/>
      <c r="H223" s="18">
        <v>400</v>
      </c>
      <c r="I223" s="18">
        <v>250</v>
      </c>
      <c r="J223" s="18">
        <v>3937.2</v>
      </c>
      <c r="K223" s="18">
        <f t="shared" si="43"/>
        <v>6908.2</v>
      </c>
    </row>
    <row r="224" spans="1:11" s="6" customFormat="1" ht="18.75">
      <c r="A224" s="131">
        <v>1</v>
      </c>
      <c r="B224" s="17" t="s">
        <v>420</v>
      </c>
      <c r="C224" s="22" t="s">
        <v>1</v>
      </c>
      <c r="D224" s="18">
        <v>2321</v>
      </c>
      <c r="E224" s="18"/>
      <c r="F224" s="18"/>
      <c r="G224" s="18">
        <v>375</v>
      </c>
      <c r="H224" s="18">
        <v>500</v>
      </c>
      <c r="I224" s="18">
        <v>250</v>
      </c>
      <c r="J224" s="18">
        <v>4487.2</v>
      </c>
      <c r="K224" s="18">
        <f t="shared" si="43"/>
        <v>7933.2</v>
      </c>
    </row>
    <row r="225" spans="1:11" s="6" customFormat="1" ht="19.5">
      <c r="A225" s="131">
        <v>1</v>
      </c>
      <c r="B225" s="17" t="s">
        <v>373</v>
      </c>
      <c r="C225" s="22" t="s">
        <v>4</v>
      </c>
      <c r="D225" s="19">
        <v>2081</v>
      </c>
      <c r="E225" s="18"/>
      <c r="F225" s="18"/>
      <c r="G225" s="23"/>
      <c r="H225" s="19">
        <v>300</v>
      </c>
      <c r="I225" s="18">
        <v>250</v>
      </c>
      <c r="J225" s="19">
        <v>3643.5</v>
      </c>
      <c r="K225" s="18">
        <f t="shared" si="43"/>
        <v>6274.5</v>
      </c>
    </row>
    <row r="226" spans="1:11" s="6" customFormat="1" ht="19.5">
      <c r="A226" s="131">
        <v>1</v>
      </c>
      <c r="B226" s="17" t="s">
        <v>399</v>
      </c>
      <c r="C226" s="22" t="s">
        <v>8</v>
      </c>
      <c r="D226" s="19">
        <v>2081</v>
      </c>
      <c r="E226" s="18"/>
      <c r="F226" s="18"/>
      <c r="G226" s="23"/>
      <c r="H226" s="19">
        <v>400</v>
      </c>
      <c r="I226" s="18">
        <v>250</v>
      </c>
      <c r="J226" s="19">
        <v>2598.5</v>
      </c>
      <c r="K226" s="18">
        <f t="shared" si="43"/>
        <v>5329.5</v>
      </c>
    </row>
    <row r="227" spans="1:11" s="8" customFormat="1" ht="20.25" thickBot="1">
      <c r="A227" s="131">
        <v>1</v>
      </c>
      <c r="B227" s="17" t="s">
        <v>374</v>
      </c>
      <c r="C227" s="22" t="s">
        <v>8</v>
      </c>
      <c r="D227" s="18">
        <v>2081</v>
      </c>
      <c r="E227" s="18"/>
      <c r="F227" s="18"/>
      <c r="G227" s="20"/>
      <c r="H227" s="18">
        <v>400</v>
      </c>
      <c r="I227" s="18">
        <v>250</v>
      </c>
      <c r="J227" s="18">
        <v>2598.5</v>
      </c>
      <c r="K227" s="18">
        <f t="shared" si="43"/>
        <v>5329.5</v>
      </c>
    </row>
    <row r="228" spans="1:11" s="6" customFormat="1" ht="20.25" thickBot="1">
      <c r="A228" s="137"/>
      <c r="B228" s="33"/>
      <c r="C228" s="32"/>
      <c r="D228" s="16">
        <f aca="true" t="shared" si="44" ref="D228:K228">ROUND(SUM(D221:D227),2)</f>
        <v>14699</v>
      </c>
      <c r="E228" s="16">
        <f t="shared" si="44"/>
        <v>0</v>
      </c>
      <c r="F228" s="16">
        <f t="shared" si="44"/>
        <v>0</v>
      </c>
      <c r="G228" s="16">
        <f t="shared" si="44"/>
        <v>375</v>
      </c>
      <c r="H228" s="16">
        <f t="shared" si="44"/>
        <v>2600</v>
      </c>
      <c r="I228" s="16">
        <f t="shared" si="44"/>
        <v>1500</v>
      </c>
      <c r="J228" s="16">
        <f t="shared" si="44"/>
        <v>23294.95</v>
      </c>
      <c r="K228" s="16">
        <f t="shared" si="44"/>
        <v>42468.95</v>
      </c>
    </row>
    <row r="229" spans="1:11" s="6" customFormat="1" ht="19.5">
      <c r="A229" s="144"/>
      <c r="B229" s="145" t="s">
        <v>53</v>
      </c>
      <c r="C229" s="22"/>
      <c r="D229" s="18"/>
      <c r="E229" s="18"/>
      <c r="F229" s="18"/>
      <c r="G229" s="20"/>
      <c r="H229" s="18"/>
      <c r="I229" s="18"/>
      <c r="J229" s="18"/>
      <c r="K229" s="18"/>
    </row>
    <row r="230" spans="1:11" s="6" customFormat="1" ht="18.75">
      <c r="A230" s="131">
        <v>1</v>
      </c>
      <c r="B230" s="6" t="s">
        <v>436</v>
      </c>
      <c r="C230" s="22" t="s">
        <v>0</v>
      </c>
      <c r="D230" s="18">
        <v>3814</v>
      </c>
      <c r="E230" s="18"/>
      <c r="F230" s="18"/>
      <c r="G230" s="18">
        <v>375</v>
      </c>
      <c r="H230" s="18">
        <v>750</v>
      </c>
      <c r="I230" s="18">
        <v>250</v>
      </c>
      <c r="J230" s="18">
        <v>5872.55</v>
      </c>
      <c r="K230" s="18">
        <f>SUM(D230:J230)</f>
        <v>11061.55</v>
      </c>
    </row>
    <row r="231" spans="1:11" s="6" customFormat="1" ht="19.5">
      <c r="A231" s="131">
        <v>1</v>
      </c>
      <c r="B231" s="17" t="s">
        <v>333</v>
      </c>
      <c r="C231" s="22" t="s">
        <v>1</v>
      </c>
      <c r="D231" s="18">
        <v>2321</v>
      </c>
      <c r="E231" s="18"/>
      <c r="F231" s="18"/>
      <c r="G231" s="20"/>
      <c r="H231" s="18">
        <v>500</v>
      </c>
      <c r="I231" s="18">
        <v>250</v>
      </c>
      <c r="J231" s="18">
        <v>4325</v>
      </c>
      <c r="K231" s="18">
        <f>SUM(D231:J231)</f>
        <v>7396</v>
      </c>
    </row>
    <row r="232" spans="1:11" s="6" customFormat="1" ht="19.5">
      <c r="A232" s="136">
        <v>1</v>
      </c>
      <c r="B232" s="71" t="s">
        <v>273</v>
      </c>
      <c r="C232" s="65" t="s">
        <v>401</v>
      </c>
      <c r="D232" s="18">
        <v>2321</v>
      </c>
      <c r="E232" s="18"/>
      <c r="F232" s="18">
        <v>35</v>
      </c>
      <c r="G232" s="20"/>
      <c r="H232" s="18">
        <v>400</v>
      </c>
      <c r="I232" s="18">
        <v>250</v>
      </c>
      <c r="J232" s="18">
        <v>3937.2</v>
      </c>
      <c r="K232" s="18">
        <f>SUM(D232:J232)</f>
        <v>6943.2</v>
      </c>
    </row>
    <row r="233" spans="1:11" s="6" customFormat="1" ht="19.5">
      <c r="A233" s="136">
        <v>1</v>
      </c>
      <c r="B233" s="71" t="s">
        <v>311</v>
      </c>
      <c r="C233" s="65" t="s">
        <v>5</v>
      </c>
      <c r="D233" s="18">
        <v>2000</v>
      </c>
      <c r="E233" s="18"/>
      <c r="F233" s="18"/>
      <c r="G233" s="20"/>
      <c r="H233" s="18">
        <v>200</v>
      </c>
      <c r="I233" s="18">
        <v>250</v>
      </c>
      <c r="J233" s="18">
        <v>3490.6</v>
      </c>
      <c r="K233" s="18">
        <f>SUM(D233:J233)</f>
        <v>5940.6</v>
      </c>
    </row>
    <row r="234" spans="1:11" s="6" customFormat="1" ht="20.25" thickBot="1">
      <c r="A234" s="136">
        <v>1</v>
      </c>
      <c r="B234" s="71" t="s">
        <v>134</v>
      </c>
      <c r="C234" s="65" t="s">
        <v>3</v>
      </c>
      <c r="D234" s="13">
        <v>2321</v>
      </c>
      <c r="E234" s="13"/>
      <c r="F234" s="13">
        <v>35</v>
      </c>
      <c r="G234" s="12"/>
      <c r="H234" s="13">
        <v>500</v>
      </c>
      <c r="I234" s="13">
        <v>250</v>
      </c>
      <c r="J234" s="13">
        <v>4800</v>
      </c>
      <c r="K234" s="18">
        <f>SUM(D234:J234)</f>
        <v>7906</v>
      </c>
    </row>
    <row r="235" spans="1:11" s="6" customFormat="1" ht="20.25" thickBot="1">
      <c r="A235" s="137"/>
      <c r="B235" s="33"/>
      <c r="C235" s="32"/>
      <c r="D235" s="16">
        <f aca="true" t="shared" si="45" ref="D235:K235">ROUND(SUM(D229:D234),2)</f>
        <v>12777</v>
      </c>
      <c r="E235" s="16">
        <f t="shared" si="45"/>
        <v>0</v>
      </c>
      <c r="F235" s="16">
        <f t="shared" si="45"/>
        <v>70</v>
      </c>
      <c r="G235" s="16">
        <f t="shared" si="45"/>
        <v>375</v>
      </c>
      <c r="H235" s="16">
        <f t="shared" si="45"/>
        <v>2350</v>
      </c>
      <c r="I235" s="16">
        <f t="shared" si="45"/>
        <v>1250</v>
      </c>
      <c r="J235" s="16">
        <f t="shared" si="45"/>
        <v>22425.35</v>
      </c>
      <c r="K235" s="16">
        <f t="shared" si="45"/>
        <v>39247.35</v>
      </c>
    </row>
    <row r="236" spans="1:11" s="6" customFormat="1" ht="19.5">
      <c r="A236" s="142"/>
      <c r="B236" s="87" t="s">
        <v>54</v>
      </c>
      <c r="C236" s="49"/>
      <c r="D236" s="50"/>
      <c r="E236" s="50"/>
      <c r="F236" s="50"/>
      <c r="G236" s="50"/>
      <c r="H236" s="50"/>
      <c r="I236" s="50"/>
      <c r="J236" s="96"/>
      <c r="K236" s="50"/>
    </row>
    <row r="237" spans="1:11" s="6" customFormat="1" ht="18.75">
      <c r="A237" s="136">
        <v>1</v>
      </c>
      <c r="B237" s="6" t="s">
        <v>382</v>
      </c>
      <c r="C237" s="69" t="s">
        <v>0</v>
      </c>
      <c r="D237" s="13">
        <v>3814</v>
      </c>
      <c r="E237" s="13"/>
      <c r="F237" s="13"/>
      <c r="G237" s="13"/>
      <c r="H237" s="13">
        <v>600</v>
      </c>
      <c r="I237" s="13">
        <v>250</v>
      </c>
      <c r="J237" s="97">
        <v>6030.05</v>
      </c>
      <c r="K237" s="18">
        <f>SUM(D237:J237)</f>
        <v>10694.05</v>
      </c>
    </row>
    <row r="238" spans="1:11" s="6" customFormat="1" ht="19.5">
      <c r="A238" s="136">
        <v>1</v>
      </c>
      <c r="B238" s="17" t="s">
        <v>140</v>
      </c>
      <c r="C238" s="65" t="s">
        <v>10</v>
      </c>
      <c r="D238" s="18">
        <v>2321</v>
      </c>
      <c r="E238" s="18"/>
      <c r="F238" s="18">
        <v>50</v>
      </c>
      <c r="G238" s="20"/>
      <c r="H238" s="18">
        <v>400</v>
      </c>
      <c r="I238" s="18">
        <v>250</v>
      </c>
      <c r="J238" s="18">
        <v>3937.2</v>
      </c>
      <c r="K238" s="18">
        <f>SUM(D238:J238)</f>
        <v>6958.2</v>
      </c>
    </row>
    <row r="239" spans="1:11" s="6" customFormat="1" ht="19.5" thickBot="1">
      <c r="A239" s="136">
        <v>1</v>
      </c>
      <c r="B239" s="17" t="s">
        <v>415</v>
      </c>
      <c r="C239" s="65" t="s">
        <v>1</v>
      </c>
      <c r="D239" s="18">
        <v>2321</v>
      </c>
      <c r="E239" s="18"/>
      <c r="F239" s="18"/>
      <c r="G239" s="18">
        <v>375</v>
      </c>
      <c r="H239" s="18">
        <v>400</v>
      </c>
      <c r="I239" s="18">
        <v>250</v>
      </c>
      <c r="J239" s="18">
        <v>4597.2</v>
      </c>
      <c r="K239" s="18">
        <f>SUM(D239:J239)</f>
        <v>7943.2</v>
      </c>
    </row>
    <row r="240" spans="1:11" s="6" customFormat="1" ht="20.25" thickBot="1">
      <c r="A240" s="137"/>
      <c r="B240" s="39"/>
      <c r="C240" s="32"/>
      <c r="D240" s="16">
        <f>ROUND(SUM(D237:D239),2)</f>
        <v>8456</v>
      </c>
      <c r="E240" s="16">
        <f aca="true" t="shared" si="46" ref="E240:K240">ROUND(SUM(E237:E239),2)</f>
        <v>0</v>
      </c>
      <c r="F240" s="16">
        <f t="shared" si="46"/>
        <v>50</v>
      </c>
      <c r="G240" s="16">
        <f t="shared" si="46"/>
        <v>375</v>
      </c>
      <c r="H240" s="16">
        <f t="shared" si="46"/>
        <v>1400</v>
      </c>
      <c r="I240" s="16">
        <f t="shared" si="46"/>
        <v>750</v>
      </c>
      <c r="J240" s="16">
        <f t="shared" si="46"/>
        <v>14564.45</v>
      </c>
      <c r="K240" s="16">
        <f t="shared" si="46"/>
        <v>25595.45</v>
      </c>
    </row>
    <row r="241" spans="1:11" s="8" customFormat="1" ht="19.5">
      <c r="A241" s="131"/>
      <c r="B241" s="7" t="s">
        <v>31</v>
      </c>
      <c r="C241" s="22"/>
      <c r="D241" s="18"/>
      <c r="E241" s="18"/>
      <c r="F241" s="18"/>
      <c r="G241" s="18"/>
      <c r="H241" s="18"/>
      <c r="I241" s="18"/>
      <c r="J241" s="18"/>
      <c r="K241" s="18"/>
    </row>
    <row r="242" spans="1:11" s="8" customFormat="1" ht="19.5">
      <c r="A242" s="131">
        <v>1</v>
      </c>
      <c r="B242" s="17" t="s">
        <v>174</v>
      </c>
      <c r="C242" s="22" t="s">
        <v>0</v>
      </c>
      <c r="D242" s="18">
        <v>3814</v>
      </c>
      <c r="E242" s="18"/>
      <c r="F242" s="18"/>
      <c r="G242" s="18">
        <v>375</v>
      </c>
      <c r="H242" s="18">
        <v>2600</v>
      </c>
      <c r="I242" s="18">
        <v>250</v>
      </c>
      <c r="J242" s="18">
        <v>3930.05</v>
      </c>
      <c r="K242" s="18">
        <f>SUM(D242:J242)</f>
        <v>10969.05</v>
      </c>
    </row>
    <row r="243" spans="1:11" s="8" customFormat="1" ht="20.25" thickBot="1">
      <c r="A243" s="136">
        <v>1</v>
      </c>
      <c r="B243" s="54" t="s">
        <v>188</v>
      </c>
      <c r="C243" s="65" t="s">
        <v>10</v>
      </c>
      <c r="D243" s="13">
        <v>2321</v>
      </c>
      <c r="E243" s="13"/>
      <c r="F243" s="13">
        <v>35</v>
      </c>
      <c r="G243" s="13"/>
      <c r="H243" s="13">
        <v>400</v>
      </c>
      <c r="I243" s="13">
        <v>250</v>
      </c>
      <c r="J243" s="13">
        <v>3937.2</v>
      </c>
      <c r="K243" s="18">
        <f>SUM(D243:J243)</f>
        <v>6943.2</v>
      </c>
    </row>
    <row r="244" spans="1:11" s="6" customFormat="1" ht="20.25" thickBot="1">
      <c r="A244" s="137"/>
      <c r="B244" s="33"/>
      <c r="C244" s="32"/>
      <c r="D244" s="16">
        <f>ROUND(SUM(D241:D243),2)</f>
        <v>6135</v>
      </c>
      <c r="E244" s="16">
        <f aca="true" t="shared" si="47" ref="E244:K244">ROUND(SUM(E241:E243),2)</f>
        <v>0</v>
      </c>
      <c r="F244" s="16">
        <f t="shared" si="47"/>
        <v>35</v>
      </c>
      <c r="G244" s="16">
        <f t="shared" si="47"/>
        <v>375</v>
      </c>
      <c r="H244" s="16">
        <f t="shared" si="47"/>
        <v>3000</v>
      </c>
      <c r="I244" s="16">
        <f t="shared" si="47"/>
        <v>500</v>
      </c>
      <c r="J244" s="16">
        <f t="shared" si="47"/>
        <v>7867.25</v>
      </c>
      <c r="K244" s="16">
        <f t="shared" si="47"/>
        <v>17912.25</v>
      </c>
    </row>
    <row r="245" spans="1:11" s="6" customFormat="1" ht="19.5">
      <c r="A245" s="130"/>
      <c r="B245" s="102" t="s">
        <v>60</v>
      </c>
      <c r="C245" s="22"/>
      <c r="D245" s="18"/>
      <c r="E245" s="18"/>
      <c r="F245" s="18"/>
      <c r="G245" s="18"/>
      <c r="H245" s="18"/>
      <c r="I245" s="18"/>
      <c r="J245" s="18"/>
      <c r="K245" s="18"/>
    </row>
    <row r="246" spans="1:11" s="6" customFormat="1" ht="18.75">
      <c r="A246" s="132">
        <v>1</v>
      </c>
      <c r="B246" s="6" t="s">
        <v>277</v>
      </c>
      <c r="C246" s="22" t="s">
        <v>0</v>
      </c>
      <c r="D246" s="18">
        <v>3814</v>
      </c>
      <c r="E246" s="18"/>
      <c r="F246" s="18"/>
      <c r="G246" s="18">
        <v>375</v>
      </c>
      <c r="H246" s="18">
        <v>1500</v>
      </c>
      <c r="I246" s="18">
        <v>250</v>
      </c>
      <c r="J246" s="18">
        <v>5085.05</v>
      </c>
      <c r="K246" s="18">
        <f>SUM(D246:J246)</f>
        <v>11024.05</v>
      </c>
    </row>
    <row r="247" spans="1:11" s="6" customFormat="1" ht="19.5">
      <c r="A247" s="131">
        <v>1</v>
      </c>
      <c r="B247" s="17" t="s">
        <v>172</v>
      </c>
      <c r="C247" s="22" t="s">
        <v>10</v>
      </c>
      <c r="D247" s="18">
        <v>2321</v>
      </c>
      <c r="E247" s="18"/>
      <c r="F247" s="18">
        <v>75</v>
      </c>
      <c r="G247" s="20"/>
      <c r="H247" s="18">
        <v>400</v>
      </c>
      <c r="I247" s="18">
        <v>250</v>
      </c>
      <c r="J247" s="18">
        <v>3937.2</v>
      </c>
      <c r="K247" s="18">
        <f>SUM(D247:J247)</f>
        <v>6983.2</v>
      </c>
    </row>
    <row r="248" spans="1:11" s="6" customFormat="1" ht="19.5">
      <c r="A248" s="131">
        <v>1</v>
      </c>
      <c r="B248" s="17" t="s">
        <v>340</v>
      </c>
      <c r="C248" s="22" t="s">
        <v>5</v>
      </c>
      <c r="D248" s="18">
        <v>2000</v>
      </c>
      <c r="E248" s="18"/>
      <c r="F248" s="18">
        <v>50</v>
      </c>
      <c r="G248" s="20"/>
      <c r="H248" s="18">
        <v>200</v>
      </c>
      <c r="I248" s="18">
        <v>250</v>
      </c>
      <c r="J248" s="18">
        <v>3490.6</v>
      </c>
      <c r="K248" s="18">
        <f>SUM(D248:J248)</f>
        <v>5990.6</v>
      </c>
    </row>
    <row r="249" spans="1:11" s="6" customFormat="1" ht="19.5">
      <c r="A249" s="131">
        <v>1</v>
      </c>
      <c r="B249" s="17" t="s">
        <v>176</v>
      </c>
      <c r="C249" s="22" t="s">
        <v>1</v>
      </c>
      <c r="D249" s="18">
        <v>2321</v>
      </c>
      <c r="E249" s="18"/>
      <c r="F249" s="18"/>
      <c r="G249" s="20"/>
      <c r="H249" s="18">
        <v>500</v>
      </c>
      <c r="I249" s="18">
        <v>250</v>
      </c>
      <c r="J249" s="18">
        <v>4487.2</v>
      </c>
      <c r="K249" s="18">
        <f>SUM(D249:J249)</f>
        <v>7558.2</v>
      </c>
    </row>
    <row r="250" spans="1:11" s="6" customFormat="1" ht="20.25" thickBot="1">
      <c r="A250" s="136">
        <v>1</v>
      </c>
      <c r="B250" s="54" t="s">
        <v>407</v>
      </c>
      <c r="C250" s="65" t="s">
        <v>3</v>
      </c>
      <c r="D250" s="13">
        <v>2321</v>
      </c>
      <c r="E250" s="13"/>
      <c r="F250" s="13"/>
      <c r="G250" s="12"/>
      <c r="H250" s="13">
        <v>300</v>
      </c>
      <c r="I250" s="13">
        <v>250</v>
      </c>
      <c r="J250" s="13">
        <v>4707.2</v>
      </c>
      <c r="K250" s="18">
        <f>SUM(D250:J250)</f>
        <v>7578.2</v>
      </c>
    </row>
    <row r="251" spans="1:11" s="6" customFormat="1" ht="20.25" thickBot="1">
      <c r="A251" s="137"/>
      <c r="B251" s="39"/>
      <c r="C251" s="32"/>
      <c r="D251" s="16">
        <f aca="true" t="shared" si="48" ref="D251:K251">ROUND(SUM(D245:D250),2)</f>
        <v>12777</v>
      </c>
      <c r="E251" s="16">
        <f t="shared" si="48"/>
        <v>0</v>
      </c>
      <c r="F251" s="16">
        <f t="shared" si="48"/>
        <v>125</v>
      </c>
      <c r="G251" s="16">
        <f t="shared" si="48"/>
        <v>375</v>
      </c>
      <c r="H251" s="16">
        <f t="shared" si="48"/>
        <v>2900</v>
      </c>
      <c r="I251" s="16">
        <f t="shared" si="48"/>
        <v>1250</v>
      </c>
      <c r="J251" s="16">
        <f t="shared" si="48"/>
        <v>21707.25</v>
      </c>
      <c r="K251" s="16">
        <f t="shared" si="48"/>
        <v>39134.25</v>
      </c>
    </row>
    <row r="252" spans="1:11" s="6" customFormat="1" ht="19.5">
      <c r="A252" s="131"/>
      <c r="B252" s="83" t="s">
        <v>32</v>
      </c>
      <c r="C252" s="22"/>
      <c r="D252" s="19"/>
      <c r="E252" s="18"/>
      <c r="F252" s="18"/>
      <c r="G252" s="19"/>
      <c r="H252" s="19"/>
      <c r="I252" s="18"/>
      <c r="J252" s="19"/>
      <c r="K252" s="18"/>
    </row>
    <row r="253" spans="1:11" s="6" customFormat="1" ht="18.75">
      <c r="A253" s="131">
        <v>1</v>
      </c>
      <c r="B253" s="6" t="s">
        <v>319</v>
      </c>
      <c r="C253" s="22" t="s">
        <v>0</v>
      </c>
      <c r="D253" s="19">
        <v>3814</v>
      </c>
      <c r="E253" s="18"/>
      <c r="F253" s="18"/>
      <c r="G253" s="19">
        <v>375</v>
      </c>
      <c r="H253" s="19">
        <v>600</v>
      </c>
      <c r="I253" s="18">
        <v>250</v>
      </c>
      <c r="J253" s="19">
        <v>3562.55</v>
      </c>
      <c r="K253" s="18">
        <f>SUM(D253:J253)</f>
        <v>8601.55</v>
      </c>
    </row>
    <row r="254" spans="1:11" s="6" customFormat="1" ht="19.5" thickBot="1">
      <c r="A254" s="131">
        <v>1</v>
      </c>
      <c r="B254" s="17" t="s">
        <v>383</v>
      </c>
      <c r="C254" s="22" t="s">
        <v>1</v>
      </c>
      <c r="D254" s="18">
        <v>2321</v>
      </c>
      <c r="E254" s="18"/>
      <c r="F254" s="18"/>
      <c r="G254" s="18">
        <v>375</v>
      </c>
      <c r="H254" s="18">
        <v>500</v>
      </c>
      <c r="I254" s="18">
        <v>250</v>
      </c>
      <c r="J254" s="18">
        <v>3500</v>
      </c>
      <c r="K254" s="18">
        <f>SUM(D254:J254)</f>
        <v>6946</v>
      </c>
    </row>
    <row r="255" spans="1:11" s="6" customFormat="1" ht="20.25" thickBot="1">
      <c r="A255" s="137"/>
      <c r="B255" s="33"/>
      <c r="C255" s="32"/>
      <c r="D255" s="16">
        <f aca="true" t="shared" si="49" ref="D255:K255">ROUND(SUM(D252:D254),2)</f>
        <v>6135</v>
      </c>
      <c r="E255" s="16">
        <f t="shared" si="49"/>
        <v>0</v>
      </c>
      <c r="F255" s="16">
        <f t="shared" si="49"/>
        <v>0</v>
      </c>
      <c r="G255" s="16">
        <f t="shared" si="49"/>
        <v>750</v>
      </c>
      <c r="H255" s="16">
        <f t="shared" si="49"/>
        <v>1100</v>
      </c>
      <c r="I255" s="16">
        <f t="shared" si="49"/>
        <v>500</v>
      </c>
      <c r="J255" s="16">
        <f t="shared" si="49"/>
        <v>7062.55</v>
      </c>
      <c r="K255" s="16">
        <f t="shared" si="49"/>
        <v>15547.55</v>
      </c>
    </row>
    <row r="256" spans="1:11" s="6" customFormat="1" ht="19.5">
      <c r="A256" s="131"/>
      <c r="B256" s="7" t="s">
        <v>59</v>
      </c>
      <c r="C256" s="22"/>
      <c r="D256" s="18"/>
      <c r="E256" s="18"/>
      <c r="F256" s="18"/>
      <c r="G256" s="20"/>
      <c r="H256" s="18"/>
      <c r="I256" s="18"/>
      <c r="J256" s="18"/>
      <c r="K256" s="18"/>
    </row>
    <row r="257" spans="1:11" s="6" customFormat="1" ht="19.5">
      <c r="A257" s="131">
        <v>1</v>
      </c>
      <c r="B257" s="22" t="s">
        <v>207</v>
      </c>
      <c r="C257" s="22" t="s">
        <v>0</v>
      </c>
      <c r="D257" s="18">
        <v>3814</v>
      </c>
      <c r="E257" s="18"/>
      <c r="F257" s="18"/>
      <c r="G257" s="20"/>
      <c r="H257" s="18">
        <v>600</v>
      </c>
      <c r="I257" s="18">
        <v>250</v>
      </c>
      <c r="J257" s="18">
        <v>2837.55</v>
      </c>
      <c r="K257" s="18">
        <f>SUM(D257:J257)</f>
        <v>7501.55</v>
      </c>
    </row>
    <row r="258" spans="1:11" s="6" customFormat="1" ht="20.25" thickBot="1">
      <c r="A258" s="131">
        <v>1</v>
      </c>
      <c r="B258" s="17" t="s">
        <v>305</v>
      </c>
      <c r="C258" s="22" t="s">
        <v>10</v>
      </c>
      <c r="D258" s="18">
        <v>2321</v>
      </c>
      <c r="E258" s="20"/>
      <c r="F258" s="18">
        <v>35</v>
      </c>
      <c r="G258" s="20"/>
      <c r="H258" s="18">
        <v>400</v>
      </c>
      <c r="I258" s="18">
        <v>250</v>
      </c>
      <c r="J258" s="18">
        <v>2802.2</v>
      </c>
      <c r="K258" s="18">
        <f>SUM(D258:J258)</f>
        <v>5808.2</v>
      </c>
    </row>
    <row r="259" spans="1:11" s="6" customFormat="1" ht="20.25" thickBot="1">
      <c r="A259" s="137"/>
      <c r="B259" s="33"/>
      <c r="C259" s="32"/>
      <c r="D259" s="16">
        <f aca="true" t="shared" si="50" ref="D259:K259">ROUND(SUM(D256:D258),2)</f>
        <v>6135</v>
      </c>
      <c r="E259" s="16">
        <f t="shared" si="50"/>
        <v>0</v>
      </c>
      <c r="F259" s="16">
        <f t="shared" si="50"/>
        <v>35</v>
      </c>
      <c r="G259" s="16">
        <f t="shared" si="50"/>
        <v>0</v>
      </c>
      <c r="H259" s="16">
        <f t="shared" si="50"/>
        <v>1000</v>
      </c>
      <c r="I259" s="16">
        <f t="shared" si="50"/>
        <v>500</v>
      </c>
      <c r="J259" s="16">
        <f t="shared" si="50"/>
        <v>5639.75</v>
      </c>
      <c r="K259" s="16">
        <f t="shared" si="50"/>
        <v>13309.75</v>
      </c>
    </row>
    <row r="260" spans="1:11" s="6" customFormat="1" ht="19.5">
      <c r="A260" s="131"/>
      <c r="B260" s="83" t="s">
        <v>265</v>
      </c>
      <c r="C260" s="22"/>
      <c r="D260" s="18"/>
      <c r="E260" s="18"/>
      <c r="F260" s="18"/>
      <c r="G260" s="20"/>
      <c r="H260" s="18"/>
      <c r="I260" s="18"/>
      <c r="J260" s="18"/>
      <c r="K260" s="18"/>
    </row>
    <row r="261" spans="1:11" s="6" customFormat="1" ht="18.75">
      <c r="A261" s="131">
        <v>1</v>
      </c>
      <c r="B261" s="92" t="s">
        <v>345</v>
      </c>
      <c r="C261" s="22" t="s">
        <v>0</v>
      </c>
      <c r="D261" s="18">
        <v>3814</v>
      </c>
      <c r="E261" s="18"/>
      <c r="F261" s="18"/>
      <c r="G261" s="18">
        <v>375</v>
      </c>
      <c r="H261" s="18">
        <v>1200</v>
      </c>
      <c r="I261" s="18">
        <v>250</v>
      </c>
      <c r="J261" s="18">
        <v>4581</v>
      </c>
      <c r="K261" s="18">
        <f>SUM(D261:J261)</f>
        <v>10220</v>
      </c>
    </row>
    <row r="262" spans="1:11" s="6" customFormat="1" ht="19.5">
      <c r="A262" s="131">
        <v>1</v>
      </c>
      <c r="B262" s="21" t="s">
        <v>179</v>
      </c>
      <c r="C262" s="22" t="s">
        <v>10</v>
      </c>
      <c r="D262" s="19">
        <v>2321</v>
      </c>
      <c r="E262" s="18"/>
      <c r="F262" s="18">
        <v>50</v>
      </c>
      <c r="G262" s="23"/>
      <c r="H262" s="18">
        <v>400</v>
      </c>
      <c r="I262" s="18">
        <v>250</v>
      </c>
      <c r="J262" s="19">
        <v>2102</v>
      </c>
      <c r="K262" s="18">
        <f>SUM(D262:J262)</f>
        <v>5123</v>
      </c>
    </row>
    <row r="263" spans="1:11" s="6" customFormat="1" ht="19.5">
      <c r="A263" s="131">
        <v>1</v>
      </c>
      <c r="B263" s="21" t="s">
        <v>341</v>
      </c>
      <c r="C263" s="22" t="s">
        <v>5</v>
      </c>
      <c r="D263" s="19">
        <v>2000</v>
      </c>
      <c r="E263" s="18"/>
      <c r="F263" s="18">
        <v>35</v>
      </c>
      <c r="G263" s="23"/>
      <c r="H263" s="18">
        <v>200</v>
      </c>
      <c r="I263" s="18">
        <v>250</v>
      </c>
      <c r="J263" s="19">
        <v>1996</v>
      </c>
      <c r="K263" s="18">
        <f>SUM(D263:J263)</f>
        <v>4481</v>
      </c>
    </row>
    <row r="264" spans="1:11" s="6" customFormat="1" ht="18.75">
      <c r="A264" s="131">
        <v>1</v>
      </c>
      <c r="B264" s="21" t="s">
        <v>180</v>
      </c>
      <c r="C264" s="22" t="s">
        <v>1</v>
      </c>
      <c r="D264" s="18">
        <v>2321</v>
      </c>
      <c r="E264" s="18"/>
      <c r="F264" s="18"/>
      <c r="G264" s="18">
        <v>375</v>
      </c>
      <c r="H264" s="18">
        <v>500</v>
      </c>
      <c r="I264" s="18">
        <v>250</v>
      </c>
      <c r="J264" s="18">
        <v>3152</v>
      </c>
      <c r="K264" s="18">
        <f>SUM(D264:J264)</f>
        <v>6598</v>
      </c>
    </row>
    <row r="265" spans="1:11" s="6" customFormat="1" ht="20.25" thickBot="1">
      <c r="A265" s="136">
        <v>1</v>
      </c>
      <c r="B265" s="17" t="s">
        <v>171</v>
      </c>
      <c r="C265" s="65" t="s">
        <v>3</v>
      </c>
      <c r="D265" s="13">
        <v>2321</v>
      </c>
      <c r="E265" s="13"/>
      <c r="F265" s="13">
        <v>35</v>
      </c>
      <c r="G265" s="12"/>
      <c r="H265" s="13">
        <v>450</v>
      </c>
      <c r="I265" s="13">
        <v>250</v>
      </c>
      <c r="J265" s="13">
        <v>2800</v>
      </c>
      <c r="K265" s="18">
        <f>SUM(D265:J265)</f>
        <v>5856</v>
      </c>
    </row>
    <row r="266" spans="1:11" s="6" customFormat="1" ht="20.25" thickBot="1">
      <c r="A266" s="137"/>
      <c r="B266" s="33"/>
      <c r="C266" s="32"/>
      <c r="D266" s="16">
        <f aca="true" t="shared" si="51" ref="D266:K266">ROUND(SUM(D260:D265),2)</f>
        <v>12777</v>
      </c>
      <c r="E266" s="16">
        <f t="shared" si="51"/>
        <v>0</v>
      </c>
      <c r="F266" s="16">
        <f t="shared" si="51"/>
        <v>120</v>
      </c>
      <c r="G266" s="16">
        <f t="shared" si="51"/>
        <v>750</v>
      </c>
      <c r="H266" s="16">
        <f t="shared" si="51"/>
        <v>2750</v>
      </c>
      <c r="I266" s="16">
        <f t="shared" si="51"/>
        <v>1250</v>
      </c>
      <c r="J266" s="16">
        <f t="shared" si="51"/>
        <v>14631</v>
      </c>
      <c r="K266" s="16">
        <f t="shared" si="51"/>
        <v>32278</v>
      </c>
    </row>
    <row r="267" spans="1:11" s="6" customFormat="1" ht="19.5">
      <c r="A267" s="131"/>
      <c r="B267" s="83" t="s">
        <v>55</v>
      </c>
      <c r="C267" s="22"/>
      <c r="D267" s="18"/>
      <c r="E267" s="18"/>
      <c r="F267" s="18"/>
      <c r="G267" s="18"/>
      <c r="H267" s="18"/>
      <c r="I267" s="18"/>
      <c r="J267" s="18"/>
      <c r="K267" s="18"/>
    </row>
    <row r="268" spans="1:11" s="6" customFormat="1" ht="18.75">
      <c r="A268" s="131">
        <v>1</v>
      </c>
      <c r="B268" s="6" t="s">
        <v>364</v>
      </c>
      <c r="C268" s="22" t="s">
        <v>0</v>
      </c>
      <c r="D268" s="18">
        <v>3814</v>
      </c>
      <c r="E268" s="18"/>
      <c r="F268" s="18"/>
      <c r="G268" s="18">
        <v>375</v>
      </c>
      <c r="H268" s="18">
        <v>600</v>
      </c>
      <c r="I268" s="18">
        <v>250</v>
      </c>
      <c r="J268" s="18">
        <v>4612.55</v>
      </c>
      <c r="K268" s="18">
        <f>SUM(D268:J268)</f>
        <v>9651.55</v>
      </c>
    </row>
    <row r="269" spans="1:11" s="6" customFormat="1" ht="19.5">
      <c r="A269" s="131">
        <v>1</v>
      </c>
      <c r="B269" s="21" t="s">
        <v>320</v>
      </c>
      <c r="C269" s="22" t="s">
        <v>10</v>
      </c>
      <c r="D269" s="19">
        <v>2321</v>
      </c>
      <c r="E269" s="18"/>
      <c r="F269" s="18">
        <v>50</v>
      </c>
      <c r="G269" s="23"/>
      <c r="H269" s="19">
        <v>400</v>
      </c>
      <c r="I269" s="18">
        <v>250</v>
      </c>
      <c r="J269" s="19">
        <v>3937.2</v>
      </c>
      <c r="K269" s="18">
        <f>SUM(D269:J269)</f>
        <v>6958.2</v>
      </c>
    </row>
    <row r="270" spans="1:11" s="6" customFormat="1" ht="19.5" thickBot="1">
      <c r="A270" s="136">
        <v>1</v>
      </c>
      <c r="B270" s="21" t="s">
        <v>83</v>
      </c>
      <c r="C270" s="65" t="s">
        <v>3</v>
      </c>
      <c r="D270" s="13">
        <v>2321</v>
      </c>
      <c r="E270" s="13"/>
      <c r="F270" s="13">
        <v>50</v>
      </c>
      <c r="G270" s="13"/>
      <c r="H270" s="13">
        <v>500</v>
      </c>
      <c r="I270" s="13">
        <v>250</v>
      </c>
      <c r="J270" s="13">
        <v>4300</v>
      </c>
      <c r="K270" s="18">
        <f>SUM(D270:J270)</f>
        <v>7421</v>
      </c>
    </row>
    <row r="271" spans="1:11" s="6" customFormat="1" ht="20.25" thickBot="1">
      <c r="A271" s="137"/>
      <c r="B271" s="33"/>
      <c r="C271" s="32"/>
      <c r="D271" s="16">
        <f aca="true" t="shared" si="52" ref="D271:K271">ROUND(SUM(D267:D270),2)</f>
        <v>8456</v>
      </c>
      <c r="E271" s="16">
        <f t="shared" si="52"/>
        <v>0</v>
      </c>
      <c r="F271" s="16">
        <f t="shared" si="52"/>
        <v>100</v>
      </c>
      <c r="G271" s="16">
        <f t="shared" si="52"/>
        <v>375</v>
      </c>
      <c r="H271" s="16">
        <f t="shared" si="52"/>
        <v>1500</v>
      </c>
      <c r="I271" s="16">
        <f t="shared" si="52"/>
        <v>750</v>
      </c>
      <c r="J271" s="16">
        <f t="shared" si="52"/>
        <v>12849.75</v>
      </c>
      <c r="K271" s="16">
        <f t="shared" si="52"/>
        <v>24030.75</v>
      </c>
    </row>
    <row r="272" spans="1:11" s="6" customFormat="1" ht="19.5">
      <c r="A272" s="131"/>
      <c r="B272" s="83" t="s">
        <v>33</v>
      </c>
      <c r="C272" s="22"/>
      <c r="D272" s="18"/>
      <c r="E272" s="18"/>
      <c r="F272" s="18"/>
      <c r="G272" s="20"/>
      <c r="H272" s="18"/>
      <c r="I272" s="18"/>
      <c r="J272" s="18"/>
      <c r="K272" s="18"/>
    </row>
    <row r="273" spans="1:11" s="6" customFormat="1" ht="19.5">
      <c r="A273" s="131">
        <v>1</v>
      </c>
      <c r="B273" s="6" t="s">
        <v>287</v>
      </c>
      <c r="C273" s="22" t="s">
        <v>0</v>
      </c>
      <c r="D273" s="18">
        <v>3814</v>
      </c>
      <c r="E273" s="18"/>
      <c r="F273" s="18"/>
      <c r="G273" s="20"/>
      <c r="H273" s="18">
        <v>750</v>
      </c>
      <c r="I273" s="18">
        <v>250</v>
      </c>
      <c r="J273" s="18">
        <v>5872.55</v>
      </c>
      <c r="K273" s="18">
        <f>SUM(D273:J273)</f>
        <v>10686.55</v>
      </c>
    </row>
    <row r="274" spans="1:11" s="6" customFormat="1" ht="19.5">
      <c r="A274" s="131">
        <v>1</v>
      </c>
      <c r="B274" s="21" t="s">
        <v>101</v>
      </c>
      <c r="C274" s="22" t="s">
        <v>1</v>
      </c>
      <c r="D274" s="18">
        <v>2321</v>
      </c>
      <c r="E274" s="18"/>
      <c r="F274" s="18"/>
      <c r="G274" s="20"/>
      <c r="H274" s="18">
        <v>500</v>
      </c>
      <c r="I274" s="18">
        <v>250</v>
      </c>
      <c r="J274" s="18">
        <v>4800</v>
      </c>
      <c r="K274" s="18">
        <f>SUM(D274:J274)</f>
        <v>7871</v>
      </c>
    </row>
    <row r="275" spans="1:11" s="6" customFormat="1" ht="19.5" thickBot="1">
      <c r="A275" s="136">
        <v>1</v>
      </c>
      <c r="B275" s="54" t="s">
        <v>177</v>
      </c>
      <c r="C275" s="65" t="s">
        <v>10</v>
      </c>
      <c r="D275" s="13">
        <v>2321</v>
      </c>
      <c r="E275" s="13"/>
      <c r="F275" s="13">
        <v>50</v>
      </c>
      <c r="G275" s="13"/>
      <c r="H275" s="13">
        <v>400</v>
      </c>
      <c r="I275" s="13">
        <v>250</v>
      </c>
      <c r="J275" s="13">
        <v>3937.2</v>
      </c>
      <c r="K275" s="18">
        <f>SUM(D275:J275)</f>
        <v>6958.2</v>
      </c>
    </row>
    <row r="276" spans="1:11" s="6" customFormat="1" ht="20.25" thickBot="1">
      <c r="A276" s="137"/>
      <c r="B276" s="33"/>
      <c r="C276" s="32"/>
      <c r="D276" s="16">
        <f>ROUND(SUM(D272:D275),2)</f>
        <v>8456</v>
      </c>
      <c r="E276" s="16">
        <f aca="true" t="shared" si="53" ref="E276:K276">ROUND(SUM(E272:E275),2)</f>
        <v>0</v>
      </c>
      <c r="F276" s="16">
        <f t="shared" si="53"/>
        <v>50</v>
      </c>
      <c r="G276" s="16">
        <f t="shared" si="53"/>
        <v>0</v>
      </c>
      <c r="H276" s="16">
        <f t="shared" si="53"/>
        <v>1650</v>
      </c>
      <c r="I276" s="16">
        <f t="shared" si="53"/>
        <v>750</v>
      </c>
      <c r="J276" s="16">
        <f t="shared" si="53"/>
        <v>14609.75</v>
      </c>
      <c r="K276" s="16">
        <f t="shared" si="53"/>
        <v>25515.75</v>
      </c>
    </row>
    <row r="277" spans="1:11" s="6" customFormat="1" ht="18.75">
      <c r="A277" s="131"/>
      <c r="B277" s="122" t="s">
        <v>70</v>
      </c>
      <c r="C277" s="22"/>
      <c r="D277" s="18"/>
      <c r="E277" s="18"/>
      <c r="F277" s="18"/>
      <c r="G277" s="18"/>
      <c r="H277" s="18"/>
      <c r="I277" s="18"/>
      <c r="J277" s="18"/>
      <c r="K277" s="18"/>
    </row>
    <row r="278" spans="1:11" s="6" customFormat="1" ht="18.75">
      <c r="A278" s="131">
        <v>1</v>
      </c>
      <c r="B278" s="121" t="s">
        <v>175</v>
      </c>
      <c r="C278" s="22" t="s">
        <v>0</v>
      </c>
      <c r="D278" s="18">
        <v>3814</v>
      </c>
      <c r="E278" s="18"/>
      <c r="F278" s="18"/>
      <c r="G278" s="18">
        <v>375</v>
      </c>
      <c r="H278" s="18">
        <v>1200</v>
      </c>
      <c r="I278" s="18">
        <v>250</v>
      </c>
      <c r="J278" s="18">
        <v>5400.05</v>
      </c>
      <c r="K278" s="18">
        <f>SUM(D278:J278)</f>
        <v>11039.05</v>
      </c>
    </row>
    <row r="279" spans="1:11" s="6" customFormat="1" ht="18.75">
      <c r="A279" s="131">
        <v>1</v>
      </c>
      <c r="B279" s="21" t="s">
        <v>165</v>
      </c>
      <c r="C279" s="22" t="s">
        <v>10</v>
      </c>
      <c r="D279" s="18">
        <v>2321</v>
      </c>
      <c r="E279" s="18"/>
      <c r="F279" s="18">
        <v>35</v>
      </c>
      <c r="G279" s="18"/>
      <c r="H279" s="18">
        <v>400</v>
      </c>
      <c r="I279" s="18">
        <v>250</v>
      </c>
      <c r="J279" s="18">
        <v>3937.2</v>
      </c>
      <c r="K279" s="18">
        <f>SUM(D279:J279)</f>
        <v>6943.2</v>
      </c>
    </row>
    <row r="280" spans="1:11" s="6" customFormat="1" ht="18.75">
      <c r="A280" s="131">
        <v>1</v>
      </c>
      <c r="B280" s="17" t="s">
        <v>183</v>
      </c>
      <c r="C280" s="22" t="s">
        <v>1</v>
      </c>
      <c r="D280" s="18">
        <v>1920</v>
      </c>
      <c r="E280" s="18"/>
      <c r="F280" s="18"/>
      <c r="G280" s="19">
        <v>375</v>
      </c>
      <c r="H280" s="18">
        <v>400</v>
      </c>
      <c r="I280" s="18">
        <v>250</v>
      </c>
      <c r="J280" s="18">
        <v>4932.7</v>
      </c>
      <c r="K280" s="18">
        <f>SUM(D280:J280)</f>
        <v>7877.7</v>
      </c>
    </row>
    <row r="281" spans="1:11" s="6" customFormat="1" ht="19.5" thickBot="1">
      <c r="A281" s="131">
        <v>1</v>
      </c>
      <c r="B281" s="6" t="s">
        <v>245</v>
      </c>
      <c r="C281" s="22" t="s">
        <v>5</v>
      </c>
      <c r="D281" s="18">
        <v>1759</v>
      </c>
      <c r="E281" s="18"/>
      <c r="F281" s="18"/>
      <c r="G281" s="19"/>
      <c r="H281" s="18">
        <v>300</v>
      </c>
      <c r="I281" s="18">
        <v>250</v>
      </c>
      <c r="J281" s="18">
        <v>4021.6</v>
      </c>
      <c r="K281" s="18">
        <f>SUM(D281:J281)</f>
        <v>6330.6</v>
      </c>
    </row>
    <row r="282" spans="1:11" s="6" customFormat="1" ht="20.25" thickBot="1">
      <c r="A282" s="137"/>
      <c r="B282" s="33"/>
      <c r="C282" s="32"/>
      <c r="D282" s="16">
        <f aca="true" t="shared" si="54" ref="D282:K282">ROUND(SUM(D277:D281),2)</f>
        <v>9814</v>
      </c>
      <c r="E282" s="16">
        <f t="shared" si="54"/>
        <v>0</v>
      </c>
      <c r="F282" s="16">
        <f t="shared" si="54"/>
        <v>35</v>
      </c>
      <c r="G282" s="16">
        <f t="shared" si="54"/>
        <v>750</v>
      </c>
      <c r="H282" s="16">
        <f t="shared" si="54"/>
        <v>2300</v>
      </c>
      <c r="I282" s="16">
        <f t="shared" si="54"/>
        <v>1000</v>
      </c>
      <c r="J282" s="16">
        <f t="shared" si="54"/>
        <v>18291.55</v>
      </c>
      <c r="K282" s="16">
        <f t="shared" si="54"/>
        <v>32190.55</v>
      </c>
    </row>
    <row r="283" spans="1:11" s="6" customFormat="1" ht="19.5">
      <c r="A283" s="131"/>
      <c r="B283" s="7" t="s">
        <v>34</v>
      </c>
      <c r="C283" s="22"/>
      <c r="D283" s="19"/>
      <c r="E283" s="18"/>
      <c r="F283" s="18"/>
      <c r="G283" s="23"/>
      <c r="H283" s="19"/>
      <c r="I283" s="18"/>
      <c r="J283" s="19"/>
      <c r="K283" s="18"/>
    </row>
    <row r="284" spans="1:11" s="6" customFormat="1" ht="19.5">
      <c r="A284" s="131">
        <v>1</v>
      </c>
      <c r="B284" s="17" t="s">
        <v>409</v>
      </c>
      <c r="C284" s="22" t="s">
        <v>0</v>
      </c>
      <c r="D284" s="18">
        <v>3814</v>
      </c>
      <c r="E284" s="18"/>
      <c r="F284" s="18"/>
      <c r="G284" s="20"/>
      <c r="H284" s="18">
        <v>1000</v>
      </c>
      <c r="I284" s="18">
        <v>250</v>
      </c>
      <c r="J284" s="18">
        <v>3231</v>
      </c>
      <c r="K284" s="18">
        <f>SUM(D284:J284)</f>
        <v>8295</v>
      </c>
    </row>
    <row r="285" spans="1:11" s="6" customFormat="1" ht="18.75">
      <c r="A285" s="131">
        <v>1</v>
      </c>
      <c r="B285" s="17" t="s">
        <v>170</v>
      </c>
      <c r="C285" s="22" t="s">
        <v>1</v>
      </c>
      <c r="D285" s="18">
        <v>2081</v>
      </c>
      <c r="E285" s="18"/>
      <c r="F285" s="18"/>
      <c r="G285" s="18">
        <v>375</v>
      </c>
      <c r="H285" s="18">
        <v>500</v>
      </c>
      <c r="I285" s="18">
        <v>250</v>
      </c>
      <c r="J285" s="18">
        <v>2433</v>
      </c>
      <c r="K285" s="18">
        <f>SUM(D285:J285)</f>
        <v>5639</v>
      </c>
    </row>
    <row r="286" spans="1:11" s="6" customFormat="1" ht="19.5">
      <c r="A286" s="131">
        <v>1</v>
      </c>
      <c r="B286" s="17" t="s">
        <v>342</v>
      </c>
      <c r="C286" s="22" t="s">
        <v>10</v>
      </c>
      <c r="D286" s="18">
        <v>2321</v>
      </c>
      <c r="E286" s="18"/>
      <c r="F286" s="18">
        <v>75</v>
      </c>
      <c r="G286" s="20"/>
      <c r="H286" s="18">
        <v>400</v>
      </c>
      <c r="I286" s="18">
        <v>250</v>
      </c>
      <c r="J286" s="18">
        <v>1902</v>
      </c>
      <c r="K286" s="18">
        <f>SUM(D286:J286)</f>
        <v>4948</v>
      </c>
    </row>
    <row r="287" spans="1:11" s="6" customFormat="1" ht="19.5">
      <c r="A287" s="131">
        <v>1</v>
      </c>
      <c r="B287" s="17" t="s">
        <v>186</v>
      </c>
      <c r="C287" s="22" t="s">
        <v>5</v>
      </c>
      <c r="D287" s="18">
        <v>1759</v>
      </c>
      <c r="E287" s="18"/>
      <c r="F287" s="18">
        <v>35</v>
      </c>
      <c r="G287" s="20"/>
      <c r="H287" s="18">
        <v>300</v>
      </c>
      <c r="I287" s="18">
        <v>250</v>
      </c>
      <c r="J287" s="18">
        <v>1802</v>
      </c>
      <c r="K287" s="18">
        <f>SUM(D287:J287)</f>
        <v>4146</v>
      </c>
    </row>
    <row r="288" spans="1:11" s="6" customFormat="1" ht="20.25" thickBot="1">
      <c r="A288" s="131">
        <v>1</v>
      </c>
      <c r="B288" s="17" t="s">
        <v>155</v>
      </c>
      <c r="C288" s="22" t="s">
        <v>247</v>
      </c>
      <c r="D288" s="18">
        <v>2081</v>
      </c>
      <c r="E288" s="18"/>
      <c r="F288" s="18">
        <v>75</v>
      </c>
      <c r="G288" s="20"/>
      <c r="H288" s="18">
        <v>200</v>
      </c>
      <c r="I288" s="18">
        <v>250</v>
      </c>
      <c r="J288" s="18">
        <v>985</v>
      </c>
      <c r="K288" s="18">
        <f>SUM(D288:J288)</f>
        <v>3591</v>
      </c>
    </row>
    <row r="289" spans="1:11" s="8" customFormat="1" ht="20.25" thickBot="1">
      <c r="A289" s="137"/>
      <c r="B289" s="33"/>
      <c r="C289" s="32"/>
      <c r="D289" s="16">
        <f aca="true" t="shared" si="55" ref="D289:K289">ROUND(SUM(D283:D288),2)</f>
        <v>12056</v>
      </c>
      <c r="E289" s="16">
        <f t="shared" si="55"/>
        <v>0</v>
      </c>
      <c r="F289" s="16">
        <f t="shared" si="55"/>
        <v>185</v>
      </c>
      <c r="G289" s="16">
        <f t="shared" si="55"/>
        <v>375</v>
      </c>
      <c r="H289" s="16">
        <f t="shared" si="55"/>
        <v>2400</v>
      </c>
      <c r="I289" s="16">
        <f t="shared" si="55"/>
        <v>1250</v>
      </c>
      <c r="J289" s="16">
        <f t="shared" si="55"/>
        <v>10353</v>
      </c>
      <c r="K289" s="16">
        <f t="shared" si="55"/>
        <v>26619</v>
      </c>
    </row>
    <row r="290" spans="1:11" s="6" customFormat="1" ht="19.5">
      <c r="A290" s="131"/>
      <c r="B290" s="83" t="s">
        <v>56</v>
      </c>
      <c r="C290" s="64"/>
      <c r="D290" s="18"/>
      <c r="E290" s="20"/>
      <c r="F290" s="18"/>
      <c r="G290" s="20"/>
      <c r="H290" s="18"/>
      <c r="I290" s="18"/>
      <c r="J290" s="18"/>
      <c r="K290" s="18"/>
    </row>
    <row r="291" spans="1:11" s="6" customFormat="1" ht="19.5">
      <c r="A291" s="131">
        <v>1</v>
      </c>
      <c r="B291" s="109" t="s">
        <v>325</v>
      </c>
      <c r="C291" s="22" t="s">
        <v>0</v>
      </c>
      <c r="D291" s="18">
        <v>3814</v>
      </c>
      <c r="E291" s="20"/>
      <c r="F291" s="18"/>
      <c r="G291" s="20"/>
      <c r="H291" s="18">
        <v>1500</v>
      </c>
      <c r="I291" s="18">
        <v>250</v>
      </c>
      <c r="J291" s="18">
        <v>5085.05</v>
      </c>
      <c r="K291" s="18">
        <f>SUM(D291:J291)</f>
        <v>10649.05</v>
      </c>
    </row>
    <row r="292" spans="1:11" s="6" customFormat="1" ht="19.5">
      <c r="A292" s="131">
        <v>1</v>
      </c>
      <c r="B292" s="6" t="s">
        <v>196</v>
      </c>
      <c r="C292" s="62" t="s">
        <v>10</v>
      </c>
      <c r="D292" s="18">
        <v>2321</v>
      </c>
      <c r="E292" s="20"/>
      <c r="F292" s="18">
        <v>35</v>
      </c>
      <c r="G292" s="20"/>
      <c r="H292" s="18">
        <v>750</v>
      </c>
      <c r="I292" s="18">
        <v>250</v>
      </c>
      <c r="J292" s="18">
        <v>3552.2</v>
      </c>
      <c r="K292" s="18">
        <f>SUM(D292:J292)</f>
        <v>6908.2</v>
      </c>
    </row>
    <row r="293" spans="1:11" s="6" customFormat="1" ht="19.5">
      <c r="A293" s="131">
        <v>1</v>
      </c>
      <c r="B293" s="17" t="s">
        <v>202</v>
      </c>
      <c r="C293" s="22" t="s">
        <v>10</v>
      </c>
      <c r="D293" s="18">
        <v>2321</v>
      </c>
      <c r="E293" s="20"/>
      <c r="F293" s="18">
        <v>50</v>
      </c>
      <c r="G293" s="20"/>
      <c r="H293" s="18">
        <v>400</v>
      </c>
      <c r="I293" s="18">
        <v>250</v>
      </c>
      <c r="J293" s="18">
        <v>5800</v>
      </c>
      <c r="K293" s="18">
        <f>SUM(D293:J293)</f>
        <v>8821</v>
      </c>
    </row>
    <row r="294" spans="1:11" s="6" customFormat="1" ht="19.5">
      <c r="A294" s="131">
        <v>1</v>
      </c>
      <c r="B294" s="17" t="s">
        <v>113</v>
      </c>
      <c r="C294" s="22" t="s">
        <v>3</v>
      </c>
      <c r="D294" s="18">
        <v>2321</v>
      </c>
      <c r="E294" s="20"/>
      <c r="F294" s="18">
        <v>35</v>
      </c>
      <c r="G294" s="20"/>
      <c r="H294" s="18">
        <v>300</v>
      </c>
      <c r="I294" s="18">
        <v>250</v>
      </c>
      <c r="J294" s="18">
        <v>4707.2</v>
      </c>
      <c r="K294" s="18">
        <f>SUM(D294:J294)</f>
        <v>7613.2</v>
      </c>
    </row>
    <row r="295" spans="1:11" s="6" customFormat="1" ht="20.25" thickBot="1">
      <c r="A295" s="131">
        <v>1</v>
      </c>
      <c r="B295" s="21" t="s">
        <v>192</v>
      </c>
      <c r="C295" s="22" t="s">
        <v>1</v>
      </c>
      <c r="D295" s="18">
        <v>2321</v>
      </c>
      <c r="E295" s="20"/>
      <c r="F295" s="18"/>
      <c r="G295" s="18">
        <v>375</v>
      </c>
      <c r="H295" s="18">
        <v>750</v>
      </c>
      <c r="I295" s="18">
        <v>250</v>
      </c>
      <c r="J295" s="18">
        <v>4600</v>
      </c>
      <c r="K295" s="18">
        <f>SUM(D295:J295)</f>
        <v>8296</v>
      </c>
    </row>
    <row r="296" spans="1:11" s="6" customFormat="1" ht="20.25" thickBot="1">
      <c r="A296" s="137"/>
      <c r="B296" s="33"/>
      <c r="C296" s="32"/>
      <c r="D296" s="16">
        <f aca="true" t="shared" si="56" ref="D296:K296">ROUND(SUM(D290:D295),2)</f>
        <v>13098</v>
      </c>
      <c r="E296" s="16">
        <f t="shared" si="56"/>
        <v>0</v>
      </c>
      <c r="F296" s="16">
        <f t="shared" si="56"/>
        <v>120</v>
      </c>
      <c r="G296" s="16">
        <f t="shared" si="56"/>
        <v>375</v>
      </c>
      <c r="H296" s="16">
        <f t="shared" si="56"/>
        <v>3700</v>
      </c>
      <c r="I296" s="16">
        <f t="shared" si="56"/>
        <v>1250</v>
      </c>
      <c r="J296" s="16">
        <f t="shared" si="56"/>
        <v>23744.45</v>
      </c>
      <c r="K296" s="16">
        <f t="shared" si="56"/>
        <v>42287.45</v>
      </c>
    </row>
    <row r="297" spans="1:11" s="6" customFormat="1" ht="19.5">
      <c r="A297" s="131"/>
      <c r="B297" s="7" t="s">
        <v>35</v>
      </c>
      <c r="C297" s="22"/>
      <c r="D297" s="18"/>
      <c r="E297" s="18"/>
      <c r="F297" s="18"/>
      <c r="G297" s="20"/>
      <c r="H297" s="18"/>
      <c r="I297" s="18"/>
      <c r="J297" s="18"/>
      <c r="K297" s="18"/>
    </row>
    <row r="298" spans="1:11" s="6" customFormat="1" ht="19.5">
      <c r="A298" s="131">
        <v>1</v>
      </c>
      <c r="B298" s="17" t="s">
        <v>298</v>
      </c>
      <c r="C298" s="22" t="s">
        <v>0</v>
      </c>
      <c r="D298" s="18">
        <v>3814</v>
      </c>
      <c r="E298" s="18"/>
      <c r="F298" s="18"/>
      <c r="G298" s="23"/>
      <c r="H298" s="18">
        <v>1500</v>
      </c>
      <c r="I298" s="18">
        <v>250</v>
      </c>
      <c r="J298" s="18">
        <v>5085.05</v>
      </c>
      <c r="K298" s="18">
        <f>SUM(D298:J298)</f>
        <v>10649.05</v>
      </c>
    </row>
    <row r="299" spans="1:11" s="6" customFormat="1" ht="18.75">
      <c r="A299" s="131">
        <v>1</v>
      </c>
      <c r="B299" s="17" t="s">
        <v>142</v>
      </c>
      <c r="C299" s="22" t="s">
        <v>1</v>
      </c>
      <c r="D299" s="18">
        <v>2321</v>
      </c>
      <c r="E299" s="18"/>
      <c r="F299" s="18"/>
      <c r="G299" s="19">
        <v>375</v>
      </c>
      <c r="H299" s="18">
        <v>1000</v>
      </c>
      <c r="I299" s="18">
        <v>250</v>
      </c>
      <c r="J299" s="18">
        <v>4500</v>
      </c>
      <c r="K299" s="18">
        <f>SUM(D299:J299)</f>
        <v>8446</v>
      </c>
    </row>
    <row r="300" spans="1:11" s="6" customFormat="1" ht="20.25" thickBot="1">
      <c r="A300" s="131">
        <v>1</v>
      </c>
      <c r="B300" s="17" t="s">
        <v>283</v>
      </c>
      <c r="C300" s="22" t="s">
        <v>14</v>
      </c>
      <c r="D300" s="18">
        <v>2321</v>
      </c>
      <c r="E300" s="18"/>
      <c r="F300" s="18">
        <v>50</v>
      </c>
      <c r="G300" s="23"/>
      <c r="H300" s="18">
        <v>750</v>
      </c>
      <c r="I300" s="18">
        <v>250</v>
      </c>
      <c r="J300" s="18">
        <v>3552.2</v>
      </c>
      <c r="K300" s="18">
        <f>SUM(D300:J300)</f>
        <v>6923.2</v>
      </c>
    </row>
    <row r="301" spans="1:11" s="6" customFormat="1" ht="20.25" thickBot="1">
      <c r="A301" s="137"/>
      <c r="B301" s="33"/>
      <c r="C301" s="32"/>
      <c r="D301" s="16">
        <f aca="true" t="shared" si="57" ref="D301:K301">ROUND(SUM(D297:D300),2)</f>
        <v>8456</v>
      </c>
      <c r="E301" s="16">
        <f t="shared" si="57"/>
        <v>0</v>
      </c>
      <c r="F301" s="16">
        <f t="shared" si="57"/>
        <v>50</v>
      </c>
      <c r="G301" s="16">
        <f t="shared" si="57"/>
        <v>375</v>
      </c>
      <c r="H301" s="16">
        <f t="shared" si="57"/>
        <v>3250</v>
      </c>
      <c r="I301" s="16">
        <f t="shared" si="57"/>
        <v>750</v>
      </c>
      <c r="J301" s="16">
        <f t="shared" si="57"/>
        <v>13137.25</v>
      </c>
      <c r="K301" s="16">
        <f t="shared" si="57"/>
        <v>26018.25</v>
      </c>
    </row>
    <row r="302" spans="1:11" s="6" customFormat="1" ht="19.5">
      <c r="A302" s="131"/>
      <c r="B302" s="7" t="s">
        <v>189</v>
      </c>
      <c r="C302" s="22"/>
      <c r="D302" s="18"/>
      <c r="E302" s="20"/>
      <c r="F302" s="18"/>
      <c r="G302" s="20"/>
      <c r="H302" s="18"/>
      <c r="I302" s="18"/>
      <c r="J302" s="18"/>
      <c r="K302" s="18"/>
    </row>
    <row r="303" spans="1:11" s="6" customFormat="1" ht="19.5">
      <c r="A303" s="131">
        <v>1</v>
      </c>
      <c r="B303" s="17" t="s">
        <v>191</v>
      </c>
      <c r="C303" s="22" t="s">
        <v>4</v>
      </c>
      <c r="D303" s="18">
        <v>2081</v>
      </c>
      <c r="E303" s="20"/>
      <c r="F303" s="18">
        <v>50</v>
      </c>
      <c r="G303" s="20"/>
      <c r="H303" s="18">
        <v>300</v>
      </c>
      <c r="I303" s="18">
        <v>250</v>
      </c>
      <c r="J303" s="18">
        <v>2135</v>
      </c>
      <c r="K303" s="18">
        <f>SUM(D303:J303)</f>
        <v>4816</v>
      </c>
    </row>
    <row r="304" spans="1:11" s="6" customFormat="1" ht="19.5">
      <c r="A304" s="131">
        <v>1</v>
      </c>
      <c r="B304" s="17" t="s">
        <v>187</v>
      </c>
      <c r="C304" s="22" t="s">
        <v>5</v>
      </c>
      <c r="D304" s="18">
        <v>2000</v>
      </c>
      <c r="E304" s="20"/>
      <c r="F304" s="18">
        <v>50</v>
      </c>
      <c r="G304" s="20"/>
      <c r="H304" s="18">
        <v>200</v>
      </c>
      <c r="I304" s="18">
        <v>250</v>
      </c>
      <c r="J304" s="18">
        <v>2046</v>
      </c>
      <c r="K304" s="18">
        <f aca="true" t="shared" si="58" ref="K304:K312">SUM(D304:J304)</f>
        <v>4546</v>
      </c>
    </row>
    <row r="305" spans="1:11" s="6" customFormat="1" ht="19.5">
      <c r="A305" s="131">
        <v>1</v>
      </c>
      <c r="B305" s="17" t="s">
        <v>132</v>
      </c>
      <c r="C305" s="22" t="s">
        <v>1</v>
      </c>
      <c r="D305" s="18">
        <v>2321</v>
      </c>
      <c r="E305" s="20"/>
      <c r="F305" s="18"/>
      <c r="G305" s="18">
        <v>375</v>
      </c>
      <c r="H305" s="18">
        <v>500</v>
      </c>
      <c r="I305" s="18">
        <v>250</v>
      </c>
      <c r="J305" s="18">
        <v>3152</v>
      </c>
      <c r="K305" s="18">
        <f t="shared" si="58"/>
        <v>6598</v>
      </c>
    </row>
    <row r="306" spans="1:11" s="6" customFormat="1" ht="19.5">
      <c r="A306" s="131">
        <v>1</v>
      </c>
      <c r="B306" s="17" t="s">
        <v>213</v>
      </c>
      <c r="C306" s="22" t="s">
        <v>3</v>
      </c>
      <c r="D306" s="18">
        <v>2321</v>
      </c>
      <c r="E306" s="18"/>
      <c r="F306" s="18">
        <v>75</v>
      </c>
      <c r="G306" s="20"/>
      <c r="H306" s="18">
        <v>400</v>
      </c>
      <c r="I306" s="18">
        <v>250</v>
      </c>
      <c r="J306" s="18">
        <v>2802</v>
      </c>
      <c r="K306" s="18">
        <f t="shared" si="58"/>
        <v>5848</v>
      </c>
    </row>
    <row r="307" spans="1:11" s="6" customFormat="1" ht="18.75">
      <c r="A307" s="131">
        <v>1</v>
      </c>
      <c r="B307" s="17" t="s">
        <v>354</v>
      </c>
      <c r="C307" s="22" t="s">
        <v>15</v>
      </c>
      <c r="D307" s="18">
        <v>3814</v>
      </c>
      <c r="E307" s="18"/>
      <c r="F307" s="18"/>
      <c r="G307" s="18">
        <v>375</v>
      </c>
      <c r="H307" s="18">
        <v>2970</v>
      </c>
      <c r="I307" s="18">
        <v>250</v>
      </c>
      <c r="J307" s="18">
        <v>3111</v>
      </c>
      <c r="K307" s="18">
        <f t="shared" si="58"/>
        <v>10520</v>
      </c>
    </row>
    <row r="308" spans="1:11" s="6" customFormat="1" ht="18.75">
      <c r="A308" s="131">
        <v>1</v>
      </c>
      <c r="B308" s="17" t="s">
        <v>194</v>
      </c>
      <c r="C308" s="22" t="s">
        <v>16</v>
      </c>
      <c r="D308" s="18">
        <v>3352</v>
      </c>
      <c r="E308" s="18"/>
      <c r="F308" s="18"/>
      <c r="G308" s="18">
        <v>375</v>
      </c>
      <c r="H308" s="18">
        <v>550</v>
      </c>
      <c r="I308" s="18">
        <v>250</v>
      </c>
      <c r="J308" s="18">
        <v>2831</v>
      </c>
      <c r="K308" s="18">
        <f t="shared" si="58"/>
        <v>7358</v>
      </c>
    </row>
    <row r="309" spans="1:11" s="6" customFormat="1" ht="19.5">
      <c r="A309" s="131">
        <v>1</v>
      </c>
      <c r="B309" s="17" t="s">
        <v>190</v>
      </c>
      <c r="C309" s="22" t="s">
        <v>2</v>
      </c>
      <c r="D309" s="18">
        <v>2321</v>
      </c>
      <c r="E309" s="20"/>
      <c r="F309" s="18">
        <v>35</v>
      </c>
      <c r="G309" s="20"/>
      <c r="H309" s="18">
        <v>300</v>
      </c>
      <c r="I309" s="18">
        <v>250</v>
      </c>
      <c r="J309" s="18">
        <v>2452</v>
      </c>
      <c r="K309" s="18">
        <f t="shared" si="58"/>
        <v>5358</v>
      </c>
    </row>
    <row r="310" spans="1:11" s="6" customFormat="1" ht="19.5">
      <c r="A310" s="131">
        <v>1</v>
      </c>
      <c r="B310" s="17" t="s">
        <v>300</v>
      </c>
      <c r="C310" s="22" t="s">
        <v>3</v>
      </c>
      <c r="D310" s="18">
        <v>2321</v>
      </c>
      <c r="E310" s="20"/>
      <c r="F310" s="18">
        <v>35</v>
      </c>
      <c r="G310" s="20"/>
      <c r="H310" s="18">
        <v>400</v>
      </c>
      <c r="I310" s="18">
        <v>250</v>
      </c>
      <c r="J310" s="18">
        <v>2802</v>
      </c>
      <c r="K310" s="18">
        <f t="shared" si="58"/>
        <v>5808</v>
      </c>
    </row>
    <row r="311" spans="1:11" s="6" customFormat="1" ht="19.5">
      <c r="A311" s="131">
        <v>1</v>
      </c>
      <c r="B311" s="17" t="s">
        <v>301</v>
      </c>
      <c r="C311" s="22" t="s">
        <v>2</v>
      </c>
      <c r="D311" s="18">
        <v>2321</v>
      </c>
      <c r="E311" s="20"/>
      <c r="F311" s="18"/>
      <c r="G311" s="20"/>
      <c r="H311" s="18">
        <v>300</v>
      </c>
      <c r="I311" s="18">
        <v>250</v>
      </c>
      <c r="J311" s="18">
        <v>2452</v>
      </c>
      <c r="K311" s="18">
        <f t="shared" si="58"/>
        <v>5323</v>
      </c>
    </row>
    <row r="312" spans="1:11" s="6" customFormat="1" ht="19.5" thickBot="1">
      <c r="A312" s="131">
        <v>1</v>
      </c>
      <c r="B312" s="17" t="s">
        <v>195</v>
      </c>
      <c r="C312" s="22" t="s">
        <v>1</v>
      </c>
      <c r="D312" s="18">
        <v>2321</v>
      </c>
      <c r="E312" s="18"/>
      <c r="F312" s="18"/>
      <c r="G312" s="18">
        <v>375</v>
      </c>
      <c r="H312" s="18">
        <v>500</v>
      </c>
      <c r="I312" s="18">
        <v>250</v>
      </c>
      <c r="J312" s="18">
        <v>3152</v>
      </c>
      <c r="K312" s="18">
        <f t="shared" si="58"/>
        <v>6598</v>
      </c>
    </row>
    <row r="313" spans="1:11" s="6" customFormat="1" ht="20.25" thickBot="1">
      <c r="A313" s="137"/>
      <c r="B313" s="33"/>
      <c r="C313" s="32"/>
      <c r="D313" s="16">
        <f aca="true" t="shared" si="59" ref="D313:K313">ROUND(SUM(D302:D312),2)</f>
        <v>25173</v>
      </c>
      <c r="E313" s="16">
        <f t="shared" si="59"/>
        <v>0</v>
      </c>
      <c r="F313" s="16">
        <f t="shared" si="59"/>
        <v>245</v>
      </c>
      <c r="G313" s="16">
        <f t="shared" si="59"/>
        <v>1500</v>
      </c>
      <c r="H313" s="16">
        <f t="shared" si="59"/>
        <v>6420</v>
      </c>
      <c r="I313" s="16">
        <f t="shared" si="59"/>
        <v>2500</v>
      </c>
      <c r="J313" s="16">
        <f t="shared" si="59"/>
        <v>26935</v>
      </c>
      <c r="K313" s="16">
        <f t="shared" si="59"/>
        <v>62773</v>
      </c>
    </row>
    <row r="314" spans="1:11" s="6" customFormat="1" ht="19.5">
      <c r="A314" s="131"/>
      <c r="B314" s="7" t="s">
        <v>197</v>
      </c>
      <c r="C314" s="22"/>
      <c r="D314" s="18"/>
      <c r="E314" s="18"/>
      <c r="F314" s="18"/>
      <c r="G314" s="20"/>
      <c r="H314" s="18"/>
      <c r="I314" s="18"/>
      <c r="J314" s="18"/>
      <c r="K314" s="18"/>
    </row>
    <row r="315" spans="1:11" s="6" customFormat="1" ht="19.5">
      <c r="A315" s="131">
        <v>1</v>
      </c>
      <c r="B315" s="17" t="s">
        <v>198</v>
      </c>
      <c r="C315" s="22" t="s">
        <v>0</v>
      </c>
      <c r="D315" s="18">
        <v>3814</v>
      </c>
      <c r="E315" s="18"/>
      <c r="F315" s="18"/>
      <c r="G315" s="20"/>
      <c r="H315" s="18">
        <v>1500</v>
      </c>
      <c r="I315" s="18">
        <v>250</v>
      </c>
      <c r="J315" s="18">
        <v>5767.55</v>
      </c>
      <c r="K315" s="18">
        <f aca="true" t="shared" si="60" ref="K315:K321">SUM(D315:J315)</f>
        <v>11331.55</v>
      </c>
    </row>
    <row r="316" spans="1:11" s="6" customFormat="1" ht="19.5">
      <c r="A316" s="131">
        <v>1</v>
      </c>
      <c r="B316" s="17" t="s">
        <v>218</v>
      </c>
      <c r="C316" s="22" t="s">
        <v>10</v>
      </c>
      <c r="D316" s="18">
        <v>2321</v>
      </c>
      <c r="E316" s="18"/>
      <c r="F316" s="18">
        <v>50</v>
      </c>
      <c r="G316" s="20"/>
      <c r="H316" s="18">
        <v>400</v>
      </c>
      <c r="I316" s="18">
        <v>250</v>
      </c>
      <c r="J316" s="18">
        <v>4267.2</v>
      </c>
      <c r="K316" s="18">
        <f t="shared" si="60"/>
        <v>7288.2</v>
      </c>
    </row>
    <row r="317" spans="1:11" s="6" customFormat="1" ht="19.5">
      <c r="A317" s="131">
        <v>1</v>
      </c>
      <c r="B317" s="17" t="s">
        <v>200</v>
      </c>
      <c r="C317" s="22" t="s">
        <v>67</v>
      </c>
      <c r="D317" s="18">
        <v>2081</v>
      </c>
      <c r="E317" s="18"/>
      <c r="F317" s="18">
        <v>35</v>
      </c>
      <c r="G317" s="20"/>
      <c r="H317" s="18">
        <v>300</v>
      </c>
      <c r="I317" s="18">
        <v>250</v>
      </c>
      <c r="J317" s="18">
        <v>3973.5</v>
      </c>
      <c r="K317" s="18">
        <f t="shared" si="60"/>
        <v>6639.5</v>
      </c>
    </row>
    <row r="318" spans="1:11" s="6" customFormat="1" ht="19.5">
      <c r="A318" s="131">
        <v>1</v>
      </c>
      <c r="B318" s="17" t="s">
        <v>365</v>
      </c>
      <c r="C318" s="22" t="s">
        <v>5</v>
      </c>
      <c r="D318" s="18">
        <v>2000</v>
      </c>
      <c r="E318" s="18"/>
      <c r="F318" s="18"/>
      <c r="G318" s="20"/>
      <c r="H318" s="18">
        <v>200</v>
      </c>
      <c r="I318" s="18">
        <v>250</v>
      </c>
      <c r="J318" s="18">
        <v>3600.6</v>
      </c>
      <c r="K318" s="18">
        <f t="shared" si="60"/>
        <v>6050.6</v>
      </c>
    </row>
    <row r="319" spans="1:11" s="6" customFormat="1" ht="18.75">
      <c r="A319" s="131">
        <v>1</v>
      </c>
      <c r="B319" s="17" t="s">
        <v>421</v>
      </c>
      <c r="C319" s="22" t="s">
        <v>1</v>
      </c>
      <c r="D319" s="18">
        <v>2321</v>
      </c>
      <c r="E319" s="18"/>
      <c r="F319" s="18"/>
      <c r="G319" s="18">
        <v>375</v>
      </c>
      <c r="H319" s="18">
        <v>500</v>
      </c>
      <c r="I319" s="18">
        <v>250</v>
      </c>
      <c r="J319" s="18">
        <v>5750</v>
      </c>
      <c r="K319" s="18">
        <f t="shared" si="60"/>
        <v>9196</v>
      </c>
    </row>
    <row r="320" spans="1:11" s="6" customFormat="1" ht="19.5">
      <c r="A320" s="131">
        <v>1</v>
      </c>
      <c r="B320" s="17" t="s">
        <v>343</v>
      </c>
      <c r="C320" s="22" t="s">
        <v>3</v>
      </c>
      <c r="D320" s="18">
        <v>2321</v>
      </c>
      <c r="E320" s="18"/>
      <c r="F320" s="18">
        <v>35</v>
      </c>
      <c r="G320" s="20"/>
      <c r="H320" s="18">
        <v>450</v>
      </c>
      <c r="I320" s="18">
        <v>250</v>
      </c>
      <c r="J320" s="18">
        <v>5550</v>
      </c>
      <c r="K320" s="18">
        <f t="shared" si="60"/>
        <v>8606</v>
      </c>
    </row>
    <row r="321" spans="1:11" s="6" customFormat="1" ht="20.25" thickBot="1">
      <c r="A321" s="131">
        <v>1</v>
      </c>
      <c r="B321" s="17" t="s">
        <v>201</v>
      </c>
      <c r="C321" s="22" t="s">
        <v>2</v>
      </c>
      <c r="D321" s="18">
        <v>2321</v>
      </c>
      <c r="E321" s="18"/>
      <c r="F321" s="18">
        <v>75</v>
      </c>
      <c r="G321" s="20"/>
      <c r="H321" s="18">
        <v>400</v>
      </c>
      <c r="I321" s="18">
        <v>250</v>
      </c>
      <c r="J321" s="18">
        <v>3937.2</v>
      </c>
      <c r="K321" s="18">
        <f t="shared" si="60"/>
        <v>6983.2</v>
      </c>
    </row>
    <row r="322" spans="1:11" s="6" customFormat="1" ht="20.25" thickBot="1">
      <c r="A322" s="137"/>
      <c r="B322" s="33"/>
      <c r="C322" s="32"/>
      <c r="D322" s="16">
        <f aca="true" t="shared" si="61" ref="D322:K322">ROUND(SUM(D314:D321),2)</f>
        <v>17179</v>
      </c>
      <c r="E322" s="16">
        <f t="shared" si="61"/>
        <v>0</v>
      </c>
      <c r="F322" s="16">
        <f t="shared" si="61"/>
        <v>195</v>
      </c>
      <c r="G322" s="16">
        <f t="shared" si="61"/>
        <v>375</v>
      </c>
      <c r="H322" s="16">
        <f t="shared" si="61"/>
        <v>3750</v>
      </c>
      <c r="I322" s="16">
        <f t="shared" si="61"/>
        <v>1750</v>
      </c>
      <c r="J322" s="16">
        <f t="shared" si="61"/>
        <v>32846.05</v>
      </c>
      <c r="K322" s="16">
        <f t="shared" si="61"/>
        <v>56095.05</v>
      </c>
    </row>
    <row r="323" spans="1:11" s="6" customFormat="1" ht="19.5">
      <c r="A323" s="131"/>
      <c r="B323" s="7" t="s">
        <v>203</v>
      </c>
      <c r="C323" s="22"/>
      <c r="D323" s="18"/>
      <c r="E323" s="18"/>
      <c r="F323" s="18"/>
      <c r="G323" s="20"/>
      <c r="H323" s="18"/>
      <c r="I323" s="18"/>
      <c r="J323" s="18"/>
      <c r="K323" s="18"/>
    </row>
    <row r="324" spans="1:11" s="6" customFormat="1" ht="18.75">
      <c r="A324" s="131">
        <v>1</v>
      </c>
      <c r="B324" s="17" t="s">
        <v>162</v>
      </c>
      <c r="C324" s="22" t="s">
        <v>15</v>
      </c>
      <c r="D324" s="18">
        <v>3814</v>
      </c>
      <c r="E324" s="18"/>
      <c r="F324" s="18"/>
      <c r="G324" s="18">
        <v>375</v>
      </c>
      <c r="H324" s="18">
        <v>1500</v>
      </c>
      <c r="I324" s="18">
        <v>250</v>
      </c>
      <c r="J324" s="18">
        <v>4281</v>
      </c>
      <c r="K324" s="18">
        <f aca="true" t="shared" si="62" ref="K324:K330">SUM(D324:J324)</f>
        <v>10220</v>
      </c>
    </row>
    <row r="325" spans="1:11" s="6" customFormat="1" ht="19.5">
      <c r="A325" s="131">
        <v>1</v>
      </c>
      <c r="B325" s="17" t="s">
        <v>385</v>
      </c>
      <c r="C325" s="65" t="s">
        <v>4</v>
      </c>
      <c r="D325" s="18">
        <v>2081</v>
      </c>
      <c r="E325" s="18"/>
      <c r="F325" s="18">
        <v>50</v>
      </c>
      <c r="G325" s="20"/>
      <c r="H325" s="18">
        <v>400</v>
      </c>
      <c r="I325" s="18">
        <v>250</v>
      </c>
      <c r="J325" s="18">
        <v>1885</v>
      </c>
      <c r="K325" s="18">
        <f t="shared" si="62"/>
        <v>4666</v>
      </c>
    </row>
    <row r="326" spans="1:11" s="6" customFormat="1" ht="19.5">
      <c r="A326" s="136">
        <v>1</v>
      </c>
      <c r="B326" s="54" t="s">
        <v>331</v>
      </c>
      <c r="C326" s="65" t="s">
        <v>4</v>
      </c>
      <c r="D326" s="18">
        <v>2321</v>
      </c>
      <c r="E326" s="18"/>
      <c r="F326" s="18"/>
      <c r="G326" s="20"/>
      <c r="H326" s="18">
        <v>300</v>
      </c>
      <c r="I326" s="18">
        <v>250</v>
      </c>
      <c r="J326" s="18">
        <v>3579</v>
      </c>
      <c r="K326" s="18">
        <f t="shared" si="62"/>
        <v>6450</v>
      </c>
    </row>
    <row r="327" spans="1:11" s="6" customFormat="1" ht="19.5">
      <c r="A327" s="136">
        <v>1</v>
      </c>
      <c r="B327" s="54" t="s">
        <v>204</v>
      </c>
      <c r="C327" s="65" t="s">
        <v>3</v>
      </c>
      <c r="D327" s="18">
        <v>2321</v>
      </c>
      <c r="E327" s="18"/>
      <c r="F327" s="18">
        <v>35</v>
      </c>
      <c r="G327" s="20"/>
      <c r="H327" s="18">
        <v>300</v>
      </c>
      <c r="I327" s="18">
        <v>250</v>
      </c>
      <c r="J327" s="18">
        <v>3579</v>
      </c>
      <c r="K327" s="18">
        <f t="shared" si="62"/>
        <v>6485</v>
      </c>
    </row>
    <row r="328" spans="1:11" s="6" customFormat="1" ht="19.5">
      <c r="A328" s="136">
        <v>1</v>
      </c>
      <c r="B328" s="54" t="s">
        <v>386</v>
      </c>
      <c r="C328" s="65" t="s">
        <v>2</v>
      </c>
      <c r="D328" s="18">
        <v>2321</v>
      </c>
      <c r="E328" s="18"/>
      <c r="F328" s="18"/>
      <c r="G328" s="20"/>
      <c r="H328" s="18">
        <v>300</v>
      </c>
      <c r="I328" s="18">
        <v>250</v>
      </c>
      <c r="J328" s="18">
        <v>2202</v>
      </c>
      <c r="K328" s="18">
        <f t="shared" si="62"/>
        <v>5073</v>
      </c>
    </row>
    <row r="329" spans="1:11" s="6" customFormat="1" ht="19.5">
      <c r="A329" s="136">
        <v>1</v>
      </c>
      <c r="B329" s="54" t="s">
        <v>410</v>
      </c>
      <c r="C329" s="65" t="s">
        <v>5</v>
      </c>
      <c r="D329" s="18">
        <v>1920</v>
      </c>
      <c r="E329" s="18"/>
      <c r="F329" s="18"/>
      <c r="G329" s="20"/>
      <c r="H329" s="18">
        <v>300</v>
      </c>
      <c r="I329" s="18">
        <v>250</v>
      </c>
      <c r="J329" s="18">
        <v>1957</v>
      </c>
      <c r="K329" s="18">
        <f t="shared" si="62"/>
        <v>4427</v>
      </c>
    </row>
    <row r="330" spans="1:11" s="6" customFormat="1" ht="19.5" thickBot="1">
      <c r="A330" s="136">
        <v>1</v>
      </c>
      <c r="B330" s="54" t="s">
        <v>411</v>
      </c>
      <c r="C330" s="65" t="s">
        <v>16</v>
      </c>
      <c r="D330" s="13">
        <v>3352</v>
      </c>
      <c r="E330" s="13"/>
      <c r="F330" s="13"/>
      <c r="G330" s="13">
        <v>375</v>
      </c>
      <c r="H330" s="13">
        <v>1050</v>
      </c>
      <c r="I330" s="13">
        <v>250</v>
      </c>
      <c r="J330" s="13">
        <v>2081</v>
      </c>
      <c r="K330" s="13">
        <f t="shared" si="62"/>
        <v>7108</v>
      </c>
    </row>
    <row r="331" spans="1:11" s="6" customFormat="1" ht="20.25" thickBot="1">
      <c r="A331" s="137"/>
      <c r="B331" s="39"/>
      <c r="C331" s="32"/>
      <c r="D331" s="16">
        <f>ROUND(SUM(D323:D330),2)</f>
        <v>18130</v>
      </c>
      <c r="E331" s="16">
        <f aca="true" t="shared" si="63" ref="E331:K331">ROUND(SUM(E323:E330),2)</f>
        <v>0</v>
      </c>
      <c r="F331" s="16">
        <f t="shared" si="63"/>
        <v>85</v>
      </c>
      <c r="G331" s="16">
        <f t="shared" si="63"/>
        <v>750</v>
      </c>
      <c r="H331" s="16">
        <f t="shared" si="63"/>
        <v>4150</v>
      </c>
      <c r="I331" s="16">
        <f t="shared" si="63"/>
        <v>1750</v>
      </c>
      <c r="J331" s="16">
        <f t="shared" si="63"/>
        <v>19564</v>
      </c>
      <c r="K331" s="16">
        <f t="shared" si="63"/>
        <v>44429</v>
      </c>
    </row>
    <row r="332" spans="1:11" s="6" customFormat="1" ht="19.5">
      <c r="A332" s="131"/>
      <c r="B332" s="7" t="s">
        <v>69</v>
      </c>
      <c r="C332" s="22"/>
      <c r="D332" s="18"/>
      <c r="E332" s="18"/>
      <c r="F332" s="18"/>
      <c r="G332" s="20"/>
      <c r="H332" s="18"/>
      <c r="I332" s="18"/>
      <c r="J332" s="18"/>
      <c r="K332" s="18"/>
    </row>
    <row r="333" spans="1:11" s="6" customFormat="1" ht="18.75">
      <c r="A333" s="131">
        <v>1</v>
      </c>
      <c r="B333" s="17" t="s">
        <v>272</v>
      </c>
      <c r="C333" s="22" t="s">
        <v>0</v>
      </c>
      <c r="D333" s="18">
        <v>3814</v>
      </c>
      <c r="E333" s="18"/>
      <c r="F333" s="18"/>
      <c r="G333" s="18">
        <v>375</v>
      </c>
      <c r="H333" s="18">
        <v>1450</v>
      </c>
      <c r="I333" s="18">
        <v>250</v>
      </c>
      <c r="J333" s="18">
        <v>4931</v>
      </c>
      <c r="K333" s="18">
        <f>SUM(D333:J333)</f>
        <v>10820</v>
      </c>
    </row>
    <row r="334" spans="1:11" s="6" customFormat="1" ht="19.5">
      <c r="A334" s="131">
        <v>1</v>
      </c>
      <c r="B334" s="17" t="s">
        <v>160</v>
      </c>
      <c r="C334" s="22" t="s">
        <v>5</v>
      </c>
      <c r="D334" s="19">
        <v>1759</v>
      </c>
      <c r="E334" s="18"/>
      <c r="F334" s="18">
        <v>75</v>
      </c>
      <c r="G334" s="23"/>
      <c r="H334" s="19">
        <v>500</v>
      </c>
      <c r="I334" s="18">
        <v>250</v>
      </c>
      <c r="J334" s="19">
        <v>3700</v>
      </c>
      <c r="K334" s="18">
        <f>SUM(D334:J334)</f>
        <v>6284</v>
      </c>
    </row>
    <row r="335" spans="1:11" s="6" customFormat="1" ht="18.75">
      <c r="A335" s="131">
        <v>1</v>
      </c>
      <c r="B335" s="54" t="s">
        <v>334</v>
      </c>
      <c r="C335" s="65" t="s">
        <v>1</v>
      </c>
      <c r="D335" s="19">
        <v>2321</v>
      </c>
      <c r="E335" s="18"/>
      <c r="F335" s="18"/>
      <c r="G335" s="19">
        <v>375</v>
      </c>
      <c r="H335" s="19">
        <v>800</v>
      </c>
      <c r="I335" s="18">
        <v>250</v>
      </c>
      <c r="J335" s="19">
        <v>4200</v>
      </c>
      <c r="K335" s="18">
        <f>SUM(D335:J335)</f>
        <v>7946</v>
      </c>
    </row>
    <row r="336" spans="1:11" s="6" customFormat="1" ht="20.25" thickBot="1">
      <c r="A336" s="136">
        <v>1</v>
      </c>
      <c r="B336" s="54" t="s">
        <v>375</v>
      </c>
      <c r="C336" s="65" t="s">
        <v>10</v>
      </c>
      <c r="D336" s="75">
        <v>2321</v>
      </c>
      <c r="E336" s="13"/>
      <c r="F336" s="13">
        <v>35</v>
      </c>
      <c r="G336" s="78"/>
      <c r="H336" s="75">
        <v>500</v>
      </c>
      <c r="I336" s="13">
        <v>250</v>
      </c>
      <c r="J336" s="75">
        <v>3900</v>
      </c>
      <c r="K336" s="18">
        <f>SUM(D336:J336)</f>
        <v>7006</v>
      </c>
    </row>
    <row r="337" spans="1:11" s="6" customFormat="1" ht="20.25" thickBot="1">
      <c r="A337" s="137"/>
      <c r="B337" s="39"/>
      <c r="C337" s="32"/>
      <c r="D337" s="16">
        <f>ROUND(SUM(D332:D336),2)</f>
        <v>10215</v>
      </c>
      <c r="E337" s="16">
        <f aca="true" t="shared" si="64" ref="E337:K337">ROUND(SUM(E332:E336),2)</f>
        <v>0</v>
      </c>
      <c r="F337" s="16">
        <f t="shared" si="64"/>
        <v>110</v>
      </c>
      <c r="G337" s="16">
        <f t="shared" si="64"/>
        <v>750</v>
      </c>
      <c r="H337" s="16">
        <f t="shared" si="64"/>
        <v>3250</v>
      </c>
      <c r="I337" s="16">
        <f t="shared" si="64"/>
        <v>1000</v>
      </c>
      <c r="J337" s="16">
        <f t="shared" si="64"/>
        <v>16731</v>
      </c>
      <c r="K337" s="16">
        <f t="shared" si="64"/>
        <v>32056</v>
      </c>
    </row>
    <row r="338" spans="1:11" s="6" customFormat="1" ht="19.5">
      <c r="A338" s="131"/>
      <c r="B338" s="83" t="s">
        <v>57</v>
      </c>
      <c r="C338" s="22"/>
      <c r="D338" s="18"/>
      <c r="E338" s="18"/>
      <c r="F338" s="18"/>
      <c r="G338" s="20"/>
      <c r="H338" s="18"/>
      <c r="I338" s="18"/>
      <c r="J338" s="18"/>
      <c r="K338" s="18"/>
    </row>
    <row r="339" spans="1:11" s="6" customFormat="1" ht="20.25" thickBot="1">
      <c r="A339" s="136"/>
      <c r="B339" s="7"/>
      <c r="C339" s="65"/>
      <c r="D339" s="13"/>
      <c r="E339" s="13"/>
      <c r="F339" s="13"/>
      <c r="G339" s="12"/>
      <c r="H339" s="13"/>
      <c r="I339" s="13"/>
      <c r="J339" s="13"/>
      <c r="K339" s="13"/>
    </row>
    <row r="340" spans="1:11" s="6" customFormat="1" ht="20.25" thickBot="1">
      <c r="A340" s="137"/>
      <c r="B340" s="33"/>
      <c r="C340" s="32"/>
      <c r="D340" s="16">
        <f aca="true" t="shared" si="65" ref="D340:K340">ROUND(SUM(D338:D338),2)</f>
        <v>0</v>
      </c>
      <c r="E340" s="16">
        <f t="shared" si="65"/>
        <v>0</v>
      </c>
      <c r="F340" s="16">
        <f t="shared" si="65"/>
        <v>0</v>
      </c>
      <c r="G340" s="16">
        <f t="shared" si="65"/>
        <v>0</v>
      </c>
      <c r="H340" s="16">
        <f t="shared" si="65"/>
        <v>0</v>
      </c>
      <c r="I340" s="16">
        <f t="shared" si="65"/>
        <v>0</v>
      </c>
      <c r="J340" s="16">
        <f t="shared" si="65"/>
        <v>0</v>
      </c>
      <c r="K340" s="16">
        <f t="shared" si="65"/>
        <v>0</v>
      </c>
    </row>
    <row r="341" spans="1:11" s="6" customFormat="1" ht="19.5">
      <c r="A341" s="131"/>
      <c r="B341" s="83" t="s">
        <v>36</v>
      </c>
      <c r="C341" s="22"/>
      <c r="D341" s="18"/>
      <c r="E341" s="18"/>
      <c r="F341" s="18"/>
      <c r="G341" s="20"/>
      <c r="H341" s="18"/>
      <c r="I341" s="18"/>
      <c r="J341" s="18"/>
      <c r="K341" s="18"/>
    </row>
    <row r="342" spans="1:11" s="6" customFormat="1" ht="19.5">
      <c r="A342" s="131">
        <v>1</v>
      </c>
      <c r="B342" s="6" t="s">
        <v>208</v>
      </c>
      <c r="C342" s="22" t="s">
        <v>3</v>
      </c>
      <c r="D342" s="18">
        <v>2321</v>
      </c>
      <c r="E342" s="18"/>
      <c r="F342" s="18">
        <v>50</v>
      </c>
      <c r="G342" s="20"/>
      <c r="H342" s="18">
        <v>300</v>
      </c>
      <c r="I342" s="18">
        <v>250</v>
      </c>
      <c r="J342" s="98">
        <v>4707.2</v>
      </c>
      <c r="K342" s="18">
        <f aca="true" t="shared" si="66" ref="K342:K347">SUM(D342:J342)</f>
        <v>7628.2</v>
      </c>
    </row>
    <row r="343" spans="1:11" s="6" customFormat="1" ht="18.75">
      <c r="A343" s="131">
        <v>1</v>
      </c>
      <c r="B343" s="17" t="s">
        <v>193</v>
      </c>
      <c r="C343" s="22" t="s">
        <v>0</v>
      </c>
      <c r="D343" s="18">
        <v>3814</v>
      </c>
      <c r="E343" s="18"/>
      <c r="F343" s="18"/>
      <c r="G343" s="18">
        <v>375</v>
      </c>
      <c r="H343" s="18">
        <v>1500</v>
      </c>
      <c r="I343" s="18">
        <v>250</v>
      </c>
      <c r="J343" s="93">
        <v>4717.55</v>
      </c>
      <c r="K343" s="18">
        <f t="shared" si="66"/>
        <v>10656.55</v>
      </c>
    </row>
    <row r="344" spans="1:11" s="6" customFormat="1" ht="19.5">
      <c r="A344" s="131">
        <v>1</v>
      </c>
      <c r="B344" s="17" t="s">
        <v>387</v>
      </c>
      <c r="C344" s="22" t="s">
        <v>13</v>
      </c>
      <c r="D344" s="18">
        <v>2321</v>
      </c>
      <c r="E344" s="18"/>
      <c r="F344" s="18">
        <v>50</v>
      </c>
      <c r="G344" s="20"/>
      <c r="H344" s="18">
        <v>400</v>
      </c>
      <c r="I344" s="18">
        <v>250</v>
      </c>
      <c r="J344" s="93">
        <v>3607.2</v>
      </c>
      <c r="K344" s="18">
        <f t="shared" si="66"/>
        <v>6628.2</v>
      </c>
    </row>
    <row r="345" spans="1:11" s="6" customFormat="1" ht="19.5">
      <c r="A345" s="131">
        <v>1</v>
      </c>
      <c r="B345" s="41" t="s">
        <v>372</v>
      </c>
      <c r="C345" s="22" t="s">
        <v>7</v>
      </c>
      <c r="D345" s="18">
        <v>2321</v>
      </c>
      <c r="E345" s="20"/>
      <c r="F345" s="18"/>
      <c r="G345" s="20"/>
      <c r="H345" s="18">
        <v>450</v>
      </c>
      <c r="I345" s="18">
        <v>250</v>
      </c>
      <c r="J345" s="93">
        <v>2342.2</v>
      </c>
      <c r="K345" s="18">
        <f t="shared" si="66"/>
        <v>5363.2</v>
      </c>
    </row>
    <row r="346" spans="1:11" s="6" customFormat="1" ht="19.5">
      <c r="A346" s="131">
        <v>1</v>
      </c>
      <c r="B346" s="41" t="s">
        <v>363</v>
      </c>
      <c r="C346" s="22" t="s">
        <v>1</v>
      </c>
      <c r="D346" s="18">
        <v>2321</v>
      </c>
      <c r="E346" s="20"/>
      <c r="F346" s="18"/>
      <c r="G346" s="18">
        <v>375</v>
      </c>
      <c r="H346" s="18">
        <v>500</v>
      </c>
      <c r="I346" s="18">
        <v>250</v>
      </c>
      <c r="J346" s="93">
        <v>4717</v>
      </c>
      <c r="K346" s="18">
        <f t="shared" si="66"/>
        <v>8163</v>
      </c>
    </row>
    <row r="347" spans="1:11" s="6" customFormat="1" ht="19.5" thickBot="1">
      <c r="A347" s="131">
        <v>1</v>
      </c>
      <c r="B347" s="17" t="s">
        <v>209</v>
      </c>
      <c r="C347" s="22" t="s">
        <v>1</v>
      </c>
      <c r="D347" s="18">
        <v>2321</v>
      </c>
      <c r="E347" s="18"/>
      <c r="F347" s="18"/>
      <c r="G347" s="18">
        <v>375</v>
      </c>
      <c r="H347" s="18">
        <v>500</v>
      </c>
      <c r="I347" s="18">
        <v>250</v>
      </c>
      <c r="J347" s="93">
        <v>4717</v>
      </c>
      <c r="K347" s="18">
        <f t="shared" si="66"/>
        <v>8163</v>
      </c>
    </row>
    <row r="348" spans="1:11" s="6" customFormat="1" ht="20.25" thickBot="1">
      <c r="A348" s="137"/>
      <c r="B348" s="33"/>
      <c r="C348" s="32"/>
      <c r="D348" s="16">
        <f aca="true" t="shared" si="67" ref="D348:K348">ROUND(SUM(D341:D347),2)</f>
        <v>15419</v>
      </c>
      <c r="E348" s="16">
        <f t="shared" si="67"/>
        <v>0</v>
      </c>
      <c r="F348" s="16">
        <f t="shared" si="67"/>
        <v>100</v>
      </c>
      <c r="G348" s="16">
        <f t="shared" si="67"/>
        <v>1125</v>
      </c>
      <c r="H348" s="16">
        <f t="shared" si="67"/>
        <v>3650</v>
      </c>
      <c r="I348" s="16">
        <f t="shared" si="67"/>
        <v>1500</v>
      </c>
      <c r="J348" s="16">
        <f t="shared" si="67"/>
        <v>24808.15</v>
      </c>
      <c r="K348" s="16">
        <f t="shared" si="67"/>
        <v>46602.15</v>
      </c>
    </row>
    <row r="349" spans="1:11" s="6" customFormat="1" ht="19.5">
      <c r="A349" s="131"/>
      <c r="B349" s="83" t="s">
        <v>71</v>
      </c>
      <c r="C349" s="22"/>
      <c r="D349" s="42"/>
      <c r="E349" s="42"/>
      <c r="F349" s="42"/>
      <c r="G349" s="43"/>
      <c r="H349" s="42"/>
      <c r="I349" s="42"/>
      <c r="J349" s="42"/>
      <c r="K349" s="18"/>
    </row>
    <row r="350" spans="1:11" s="6" customFormat="1" ht="19.5">
      <c r="A350" s="131">
        <v>1</v>
      </c>
      <c r="B350" s="17" t="s">
        <v>211</v>
      </c>
      <c r="C350" s="22" t="s">
        <v>10</v>
      </c>
      <c r="D350" s="18">
        <v>2321</v>
      </c>
      <c r="E350" s="20"/>
      <c r="F350" s="18">
        <v>75</v>
      </c>
      <c r="G350" s="20"/>
      <c r="H350" s="18">
        <v>400</v>
      </c>
      <c r="I350" s="18">
        <v>250</v>
      </c>
      <c r="J350" s="18">
        <v>3737.2</v>
      </c>
      <c r="K350" s="18">
        <f>SUM(D350:J350)</f>
        <v>6783.2</v>
      </c>
    </row>
    <row r="351" spans="1:11" s="6" customFormat="1" ht="20.25" thickBot="1">
      <c r="A351" s="136">
        <v>1</v>
      </c>
      <c r="B351" s="54" t="s">
        <v>355</v>
      </c>
      <c r="C351" s="65" t="s">
        <v>0</v>
      </c>
      <c r="D351" s="110">
        <v>3814</v>
      </c>
      <c r="E351" s="111"/>
      <c r="F351" s="110"/>
      <c r="G351" s="110">
        <v>375</v>
      </c>
      <c r="H351" s="110">
        <v>1500</v>
      </c>
      <c r="I351" s="110">
        <v>250</v>
      </c>
      <c r="J351" s="110">
        <v>5672.55</v>
      </c>
      <c r="K351" s="18">
        <f>SUM(D351:J351)</f>
        <v>11611.55</v>
      </c>
    </row>
    <row r="352" spans="1:11" s="6" customFormat="1" ht="20.25" thickBot="1">
      <c r="A352" s="137"/>
      <c r="B352" s="33"/>
      <c r="C352" s="32"/>
      <c r="D352" s="16">
        <f>ROUND(SUM(D349:D351),2)</f>
        <v>6135</v>
      </c>
      <c r="E352" s="16">
        <f aca="true" t="shared" si="68" ref="E352:K352">ROUND(SUM(E349:E351),2)</f>
        <v>0</v>
      </c>
      <c r="F352" s="16">
        <f t="shared" si="68"/>
        <v>75</v>
      </c>
      <c r="G352" s="16">
        <f t="shared" si="68"/>
        <v>375</v>
      </c>
      <c r="H352" s="16">
        <f t="shared" si="68"/>
        <v>1900</v>
      </c>
      <c r="I352" s="16">
        <f t="shared" si="68"/>
        <v>500</v>
      </c>
      <c r="J352" s="16">
        <f t="shared" si="68"/>
        <v>9409.75</v>
      </c>
      <c r="K352" s="16">
        <f t="shared" si="68"/>
        <v>18394.75</v>
      </c>
    </row>
    <row r="353" spans="1:11" s="6" customFormat="1" ht="19.5">
      <c r="A353" s="131"/>
      <c r="B353" s="117" t="s">
        <v>212</v>
      </c>
      <c r="C353" s="22"/>
      <c r="D353" s="18"/>
      <c r="E353" s="18"/>
      <c r="F353" s="18"/>
      <c r="G353" s="20"/>
      <c r="H353" s="18"/>
      <c r="I353" s="18"/>
      <c r="J353" s="18"/>
      <c r="K353" s="18"/>
    </row>
    <row r="354" spans="1:11" s="6" customFormat="1" ht="19.5">
      <c r="A354" s="131">
        <v>1</v>
      </c>
      <c r="B354" s="17" t="s">
        <v>87</v>
      </c>
      <c r="C354" s="22" t="s">
        <v>24</v>
      </c>
      <c r="D354" s="18">
        <v>3239</v>
      </c>
      <c r="E354" s="18"/>
      <c r="F354" s="18"/>
      <c r="G354" s="20"/>
      <c r="H354" s="18">
        <v>450</v>
      </c>
      <c r="I354" s="18">
        <v>250</v>
      </c>
      <c r="J354" s="18">
        <v>2818</v>
      </c>
      <c r="K354" s="18">
        <f>SUM(D354:J354)</f>
        <v>6757</v>
      </c>
    </row>
    <row r="355" spans="1:11" s="6" customFormat="1" ht="19.5">
      <c r="A355" s="131">
        <v>1</v>
      </c>
      <c r="B355" s="17" t="s">
        <v>214</v>
      </c>
      <c r="C355" s="22" t="s">
        <v>37</v>
      </c>
      <c r="D355" s="18">
        <v>2081</v>
      </c>
      <c r="E355" s="18"/>
      <c r="F355" s="18">
        <v>35</v>
      </c>
      <c r="G355" s="20"/>
      <c r="H355" s="18">
        <v>300</v>
      </c>
      <c r="I355" s="18">
        <v>250</v>
      </c>
      <c r="J355" s="18">
        <v>1735</v>
      </c>
      <c r="K355" s="18">
        <f>SUM(D355:J355)</f>
        <v>4401</v>
      </c>
    </row>
    <row r="356" spans="1:11" s="6" customFormat="1" ht="19.5">
      <c r="A356" s="131">
        <v>1</v>
      </c>
      <c r="B356" s="17" t="s">
        <v>216</v>
      </c>
      <c r="C356" s="22" t="s">
        <v>2</v>
      </c>
      <c r="D356" s="18">
        <v>2321</v>
      </c>
      <c r="E356" s="18"/>
      <c r="F356" s="18">
        <v>50</v>
      </c>
      <c r="G356" s="20"/>
      <c r="H356" s="18">
        <v>300</v>
      </c>
      <c r="I356" s="18">
        <v>250</v>
      </c>
      <c r="J356" s="18">
        <v>2202</v>
      </c>
      <c r="K356" s="18">
        <f>SUM(D356:J356)</f>
        <v>5123</v>
      </c>
    </row>
    <row r="357" spans="1:11" s="6" customFormat="1" ht="19.5">
      <c r="A357" s="131">
        <v>1</v>
      </c>
      <c r="B357" s="17" t="s">
        <v>423</v>
      </c>
      <c r="C357" s="22" t="s">
        <v>5</v>
      </c>
      <c r="D357" s="18">
        <v>1759</v>
      </c>
      <c r="E357" s="18"/>
      <c r="F357" s="18">
        <v>50</v>
      </c>
      <c r="G357" s="20"/>
      <c r="H357" s="18">
        <v>300</v>
      </c>
      <c r="I357" s="18">
        <v>250</v>
      </c>
      <c r="J357" s="18">
        <v>1937</v>
      </c>
      <c r="K357" s="18">
        <f>SUM(D357:J357)</f>
        <v>4296</v>
      </c>
    </row>
    <row r="358" spans="1:11" s="6" customFormat="1" ht="20.25" thickBot="1">
      <c r="A358" s="131">
        <v>1</v>
      </c>
      <c r="B358" s="17" t="s">
        <v>429</v>
      </c>
      <c r="C358" s="22" t="s">
        <v>247</v>
      </c>
      <c r="D358" s="18">
        <v>2081</v>
      </c>
      <c r="E358" s="18"/>
      <c r="F358" s="18">
        <v>35</v>
      </c>
      <c r="G358" s="20"/>
      <c r="H358" s="18">
        <v>400</v>
      </c>
      <c r="I358" s="18">
        <v>250</v>
      </c>
      <c r="J358" s="18">
        <v>1935</v>
      </c>
      <c r="K358" s="18">
        <f>SUM(D358:J358)</f>
        <v>4701</v>
      </c>
    </row>
    <row r="359" spans="1:11" s="6" customFormat="1" ht="20.25" thickBot="1">
      <c r="A359" s="137"/>
      <c r="B359" s="33"/>
      <c r="C359" s="32"/>
      <c r="D359" s="16">
        <f>ROUND(SUM(D353:D358),2)</f>
        <v>11481</v>
      </c>
      <c r="E359" s="16">
        <f aca="true" t="shared" si="69" ref="E359:K359">ROUND(SUM(E353:E358),2)</f>
        <v>0</v>
      </c>
      <c r="F359" s="16">
        <f t="shared" si="69"/>
        <v>170</v>
      </c>
      <c r="G359" s="16">
        <f t="shared" si="69"/>
        <v>0</v>
      </c>
      <c r="H359" s="16">
        <f t="shared" si="69"/>
        <v>1750</v>
      </c>
      <c r="I359" s="16">
        <f t="shared" si="69"/>
        <v>1250</v>
      </c>
      <c r="J359" s="16">
        <f t="shared" si="69"/>
        <v>10627</v>
      </c>
      <c r="K359" s="16">
        <f t="shared" si="69"/>
        <v>25278</v>
      </c>
    </row>
    <row r="360" spans="1:11" s="6" customFormat="1" ht="19.5">
      <c r="A360" s="131"/>
      <c r="B360" s="7" t="s">
        <v>58</v>
      </c>
      <c r="C360" s="22"/>
      <c r="D360" s="18"/>
      <c r="E360" s="18"/>
      <c r="F360" s="18"/>
      <c r="G360" s="20"/>
      <c r="H360" s="18"/>
      <c r="I360" s="18"/>
      <c r="J360" s="18"/>
      <c r="K360" s="18"/>
    </row>
    <row r="361" spans="1:11" s="6" customFormat="1" ht="19.5">
      <c r="A361" s="131">
        <v>1</v>
      </c>
      <c r="B361" s="21" t="s">
        <v>217</v>
      </c>
      <c r="C361" s="22" t="s">
        <v>0</v>
      </c>
      <c r="D361" s="18">
        <v>3814</v>
      </c>
      <c r="E361" s="18"/>
      <c r="F361" s="18"/>
      <c r="G361" s="20"/>
      <c r="H361" s="18">
        <v>600</v>
      </c>
      <c r="I361" s="18">
        <v>250</v>
      </c>
      <c r="J361" s="18">
        <v>9831</v>
      </c>
      <c r="K361" s="18">
        <f>SUM(D361:J361)</f>
        <v>14495</v>
      </c>
    </row>
    <row r="362" spans="1:11" s="6" customFormat="1" ht="20.25" thickBot="1">
      <c r="A362" s="136">
        <v>1</v>
      </c>
      <c r="B362" s="71" t="s">
        <v>344</v>
      </c>
      <c r="C362" s="65" t="s">
        <v>10</v>
      </c>
      <c r="D362" s="13">
        <v>2321</v>
      </c>
      <c r="E362" s="12"/>
      <c r="F362" s="13">
        <v>35</v>
      </c>
      <c r="G362" s="13"/>
      <c r="H362" s="13">
        <v>400</v>
      </c>
      <c r="I362" s="13">
        <v>250</v>
      </c>
      <c r="J362" s="13">
        <v>6829</v>
      </c>
      <c r="K362" s="18">
        <f>SUM(D362:J362)</f>
        <v>9835</v>
      </c>
    </row>
    <row r="363" spans="1:11" s="6" customFormat="1" ht="20.25" thickBot="1">
      <c r="A363" s="137"/>
      <c r="B363" s="33"/>
      <c r="C363" s="32"/>
      <c r="D363" s="16">
        <f aca="true" t="shared" si="70" ref="D363:K363">ROUND(SUM(D360:D362),2)</f>
        <v>6135</v>
      </c>
      <c r="E363" s="16">
        <f t="shared" si="70"/>
        <v>0</v>
      </c>
      <c r="F363" s="16">
        <f t="shared" si="70"/>
        <v>35</v>
      </c>
      <c r="G363" s="16">
        <f t="shared" si="70"/>
        <v>0</v>
      </c>
      <c r="H363" s="16">
        <f t="shared" si="70"/>
        <v>1000</v>
      </c>
      <c r="I363" s="16">
        <f t="shared" si="70"/>
        <v>500</v>
      </c>
      <c r="J363" s="16">
        <f t="shared" si="70"/>
        <v>16660</v>
      </c>
      <c r="K363" s="16">
        <f t="shared" si="70"/>
        <v>24330</v>
      </c>
    </row>
    <row r="364" spans="1:11" s="6" customFormat="1" ht="19.5">
      <c r="A364" s="131"/>
      <c r="B364" s="7" t="s">
        <v>62</v>
      </c>
      <c r="C364" s="22"/>
      <c r="D364" s="18"/>
      <c r="E364" s="18"/>
      <c r="F364" s="18"/>
      <c r="G364" s="20"/>
      <c r="H364" s="18"/>
      <c r="I364" s="18"/>
      <c r="J364" s="18"/>
      <c r="K364" s="18"/>
    </row>
    <row r="365" spans="1:11" s="6" customFormat="1" ht="20.25" thickBot="1">
      <c r="A365" s="136">
        <v>1</v>
      </c>
      <c r="B365" s="81" t="s">
        <v>302</v>
      </c>
      <c r="C365" s="65" t="s">
        <v>5</v>
      </c>
      <c r="D365" s="13">
        <v>2000</v>
      </c>
      <c r="E365" s="12"/>
      <c r="F365" s="13"/>
      <c r="G365" s="13"/>
      <c r="H365" s="13">
        <v>200</v>
      </c>
      <c r="I365" s="13">
        <v>250</v>
      </c>
      <c r="J365" s="13">
        <v>3490.6</v>
      </c>
      <c r="K365" s="18">
        <f>SUM(D365:J365)</f>
        <v>5940.6</v>
      </c>
    </row>
    <row r="366" spans="1:11" s="6" customFormat="1" ht="20.25" thickBot="1">
      <c r="A366" s="137"/>
      <c r="B366" s="33"/>
      <c r="C366" s="32"/>
      <c r="D366" s="16">
        <f aca="true" t="shared" si="71" ref="D366:K366">ROUND(SUM(D364:D365),2)</f>
        <v>2000</v>
      </c>
      <c r="E366" s="16">
        <f t="shared" si="71"/>
        <v>0</v>
      </c>
      <c r="F366" s="16">
        <f t="shared" si="71"/>
        <v>0</v>
      </c>
      <c r="G366" s="16">
        <f t="shared" si="71"/>
        <v>0</v>
      </c>
      <c r="H366" s="16">
        <f t="shared" si="71"/>
        <v>200</v>
      </c>
      <c r="I366" s="16">
        <f t="shared" si="71"/>
        <v>250</v>
      </c>
      <c r="J366" s="16">
        <f t="shared" si="71"/>
        <v>3490.6</v>
      </c>
      <c r="K366" s="16">
        <f t="shared" si="71"/>
        <v>5940.6</v>
      </c>
    </row>
    <row r="367" spans="1:11" s="6" customFormat="1" ht="19.5">
      <c r="A367" s="131"/>
      <c r="B367" s="83" t="s">
        <v>38</v>
      </c>
      <c r="C367" s="22"/>
      <c r="D367" s="18"/>
      <c r="E367" s="18"/>
      <c r="F367" s="18"/>
      <c r="G367" s="20"/>
      <c r="H367" s="18"/>
      <c r="I367" s="18"/>
      <c r="J367" s="18"/>
      <c r="K367" s="18"/>
    </row>
    <row r="368" spans="1:11" s="6" customFormat="1" ht="18.75">
      <c r="A368" s="131">
        <v>1</v>
      </c>
      <c r="B368" s="6" t="s">
        <v>404</v>
      </c>
      <c r="C368" s="22" t="s">
        <v>0</v>
      </c>
      <c r="D368" s="18">
        <v>3814</v>
      </c>
      <c r="E368" s="18"/>
      <c r="F368" s="18"/>
      <c r="G368" s="18">
        <v>375</v>
      </c>
      <c r="H368" s="18">
        <v>1200</v>
      </c>
      <c r="I368" s="18">
        <v>250</v>
      </c>
      <c r="J368" s="18">
        <v>9800</v>
      </c>
      <c r="K368" s="18">
        <f>SUM(D368:J368)</f>
        <v>15439</v>
      </c>
    </row>
    <row r="369" spans="1:11" s="6" customFormat="1" ht="20.25" thickBot="1">
      <c r="A369" s="131">
        <v>1</v>
      </c>
      <c r="B369" s="21" t="s">
        <v>433</v>
      </c>
      <c r="C369" s="22" t="s">
        <v>10</v>
      </c>
      <c r="D369" s="18">
        <v>2321</v>
      </c>
      <c r="E369" s="20"/>
      <c r="F369" s="18">
        <v>35</v>
      </c>
      <c r="G369" s="20"/>
      <c r="H369" s="18">
        <v>400</v>
      </c>
      <c r="I369" s="18">
        <v>250</v>
      </c>
      <c r="J369" s="18">
        <v>9800</v>
      </c>
      <c r="K369" s="18">
        <f>SUM(D369:J369)</f>
        <v>12806</v>
      </c>
    </row>
    <row r="370" spans="1:11" s="6" customFormat="1" ht="20.25" thickBot="1">
      <c r="A370" s="137"/>
      <c r="B370" s="33"/>
      <c r="C370" s="32"/>
      <c r="D370" s="16">
        <f aca="true" t="shared" si="72" ref="D370:K370">ROUND(SUM(D367:D369),2)</f>
        <v>6135</v>
      </c>
      <c r="E370" s="16">
        <f t="shared" si="72"/>
        <v>0</v>
      </c>
      <c r="F370" s="16">
        <f t="shared" si="72"/>
        <v>35</v>
      </c>
      <c r="G370" s="16">
        <f t="shared" si="72"/>
        <v>375</v>
      </c>
      <c r="H370" s="16">
        <f t="shared" si="72"/>
        <v>1600</v>
      </c>
      <c r="I370" s="16">
        <f t="shared" si="72"/>
        <v>500</v>
      </c>
      <c r="J370" s="16">
        <f t="shared" si="72"/>
        <v>19600</v>
      </c>
      <c r="K370" s="16">
        <f t="shared" si="72"/>
        <v>28245</v>
      </c>
    </row>
    <row r="371" spans="1:11" s="6" customFormat="1" ht="20.25" thickTop="1">
      <c r="A371" s="131"/>
      <c r="B371" s="117" t="s">
        <v>219</v>
      </c>
      <c r="C371" s="22"/>
      <c r="D371" s="18"/>
      <c r="E371" s="18"/>
      <c r="F371" s="18"/>
      <c r="G371" s="23"/>
      <c r="H371" s="18"/>
      <c r="I371" s="18"/>
      <c r="J371" s="94"/>
      <c r="K371" s="18"/>
    </row>
    <row r="372" spans="1:11" s="6" customFormat="1" ht="19.5">
      <c r="A372" s="131">
        <v>1</v>
      </c>
      <c r="B372" s="17" t="s">
        <v>367</v>
      </c>
      <c r="C372" s="22" t="s">
        <v>5</v>
      </c>
      <c r="D372" s="18">
        <v>1759</v>
      </c>
      <c r="E372" s="18"/>
      <c r="F372" s="18">
        <v>35</v>
      </c>
      <c r="G372" s="23"/>
      <c r="H372" s="18">
        <v>200</v>
      </c>
      <c r="I372" s="18">
        <v>250</v>
      </c>
      <c r="J372" s="93">
        <v>800</v>
      </c>
      <c r="K372" s="18">
        <f>SUM(D372:J372)</f>
        <v>3044</v>
      </c>
    </row>
    <row r="373" spans="1:11" s="6" customFormat="1" ht="20.25" thickBot="1">
      <c r="A373" s="131">
        <v>1</v>
      </c>
      <c r="B373" s="17" t="s">
        <v>220</v>
      </c>
      <c r="C373" s="22" t="s">
        <v>37</v>
      </c>
      <c r="D373" s="19">
        <v>2081</v>
      </c>
      <c r="E373" s="18"/>
      <c r="F373" s="18">
        <v>35</v>
      </c>
      <c r="G373" s="23"/>
      <c r="H373" s="19">
        <v>250</v>
      </c>
      <c r="I373" s="18">
        <v>250</v>
      </c>
      <c r="J373" s="95">
        <v>985</v>
      </c>
      <c r="K373" s="18">
        <f>SUM(D373:J373)</f>
        <v>3601</v>
      </c>
    </row>
    <row r="374" spans="1:11" s="6" customFormat="1" ht="20.25" thickBot="1">
      <c r="A374" s="137"/>
      <c r="B374" s="44"/>
      <c r="C374" s="32"/>
      <c r="D374" s="16">
        <f aca="true" t="shared" si="73" ref="D374:K374">ROUND(SUM(D371:D373),2)</f>
        <v>3840</v>
      </c>
      <c r="E374" s="16">
        <f t="shared" si="73"/>
        <v>0</v>
      </c>
      <c r="F374" s="16">
        <f t="shared" si="73"/>
        <v>70</v>
      </c>
      <c r="G374" s="16">
        <f t="shared" si="73"/>
        <v>0</v>
      </c>
      <c r="H374" s="16">
        <f t="shared" si="73"/>
        <v>450</v>
      </c>
      <c r="I374" s="16">
        <f t="shared" si="73"/>
        <v>500</v>
      </c>
      <c r="J374" s="16">
        <f t="shared" si="73"/>
        <v>1785</v>
      </c>
      <c r="K374" s="16">
        <f t="shared" si="73"/>
        <v>6645</v>
      </c>
    </row>
    <row r="375" spans="1:11" s="6" customFormat="1" ht="19.5">
      <c r="A375" s="131"/>
      <c r="B375" s="118" t="s">
        <v>221</v>
      </c>
      <c r="C375" s="22"/>
      <c r="D375" s="18"/>
      <c r="E375" s="18"/>
      <c r="F375" s="18"/>
      <c r="G375" s="23"/>
      <c r="H375" s="18"/>
      <c r="I375" s="18"/>
      <c r="J375" s="18"/>
      <c r="K375" s="18"/>
    </row>
    <row r="376" spans="1:11" s="6" customFormat="1" ht="18.75">
      <c r="A376" s="131">
        <v>1</v>
      </c>
      <c r="B376" s="82" t="s">
        <v>413</v>
      </c>
      <c r="C376" s="22" t="s">
        <v>252</v>
      </c>
      <c r="D376" s="18">
        <v>3239</v>
      </c>
      <c r="E376" s="18"/>
      <c r="F376" s="18"/>
      <c r="G376" s="19">
        <v>375</v>
      </c>
      <c r="H376" s="18">
        <v>450</v>
      </c>
      <c r="I376" s="18">
        <v>250</v>
      </c>
      <c r="J376" s="18">
        <v>1100</v>
      </c>
      <c r="K376" s="18">
        <f>SUM(D376:J376)</f>
        <v>5414</v>
      </c>
    </row>
    <row r="377" spans="1:11" s="6" customFormat="1" ht="20.25" thickBot="1">
      <c r="A377" s="131">
        <v>1</v>
      </c>
      <c r="B377" s="21" t="s">
        <v>95</v>
      </c>
      <c r="C377" s="22" t="s">
        <v>314</v>
      </c>
      <c r="D377" s="18">
        <v>2081</v>
      </c>
      <c r="E377" s="18"/>
      <c r="F377" s="18">
        <v>75</v>
      </c>
      <c r="G377" s="23"/>
      <c r="H377" s="18">
        <v>300</v>
      </c>
      <c r="I377" s="18">
        <v>250</v>
      </c>
      <c r="J377" s="18">
        <v>900</v>
      </c>
      <c r="K377" s="18">
        <f>SUM(D377:J377)</f>
        <v>3606</v>
      </c>
    </row>
    <row r="378" spans="1:11" s="6" customFormat="1" ht="20.25" thickBot="1">
      <c r="A378" s="137"/>
      <c r="B378" s="44"/>
      <c r="C378" s="32"/>
      <c r="D378" s="16">
        <f aca="true" t="shared" si="74" ref="D378:K378">ROUND(SUM(D375:D377),2)</f>
        <v>5320</v>
      </c>
      <c r="E378" s="16">
        <f t="shared" si="74"/>
        <v>0</v>
      </c>
      <c r="F378" s="16">
        <f t="shared" si="74"/>
        <v>75</v>
      </c>
      <c r="G378" s="16">
        <f t="shared" si="74"/>
        <v>375</v>
      </c>
      <c r="H378" s="16">
        <f t="shared" si="74"/>
        <v>750</v>
      </c>
      <c r="I378" s="16">
        <f t="shared" si="74"/>
        <v>500</v>
      </c>
      <c r="J378" s="16">
        <f t="shared" si="74"/>
        <v>2000</v>
      </c>
      <c r="K378" s="16">
        <f t="shared" si="74"/>
        <v>9020</v>
      </c>
    </row>
    <row r="379" spans="1:11" s="6" customFormat="1" ht="19.5">
      <c r="A379" s="136"/>
      <c r="B379" s="117" t="s">
        <v>223</v>
      </c>
      <c r="C379" s="65"/>
      <c r="D379" s="19"/>
      <c r="E379" s="18"/>
      <c r="F379" s="18"/>
      <c r="G379" s="23"/>
      <c r="H379" s="19"/>
      <c r="I379" s="18"/>
      <c r="J379" s="19"/>
      <c r="K379" s="18"/>
    </row>
    <row r="380" spans="1:11" s="6" customFormat="1" ht="18.75">
      <c r="A380" s="131">
        <v>1</v>
      </c>
      <c r="B380" s="89" t="s">
        <v>152</v>
      </c>
      <c r="C380" s="22" t="s">
        <v>21</v>
      </c>
      <c r="D380" s="19">
        <v>2241</v>
      </c>
      <c r="E380" s="18"/>
      <c r="F380" s="18"/>
      <c r="G380" s="19">
        <v>375</v>
      </c>
      <c r="H380" s="19">
        <v>400</v>
      </c>
      <c r="I380" s="18">
        <v>250</v>
      </c>
      <c r="J380" s="19">
        <v>2000</v>
      </c>
      <c r="K380" s="18">
        <f>SUM(D380:J380)</f>
        <v>5266</v>
      </c>
    </row>
    <row r="381" spans="1:11" s="6" customFormat="1" ht="19.5">
      <c r="A381" s="131">
        <v>1</v>
      </c>
      <c r="B381" s="17" t="s">
        <v>224</v>
      </c>
      <c r="C381" s="22" t="s">
        <v>37</v>
      </c>
      <c r="D381" s="19">
        <v>2081</v>
      </c>
      <c r="E381" s="18"/>
      <c r="F381" s="18">
        <v>50</v>
      </c>
      <c r="G381" s="23"/>
      <c r="H381" s="19">
        <v>300</v>
      </c>
      <c r="I381" s="18">
        <v>250</v>
      </c>
      <c r="J381" s="19">
        <v>1535</v>
      </c>
      <c r="K381" s="18">
        <f>SUM(D381:J381)</f>
        <v>4216</v>
      </c>
    </row>
    <row r="382" spans="1:11" s="6" customFormat="1" ht="19.5">
      <c r="A382" s="131">
        <v>1</v>
      </c>
      <c r="B382" s="17" t="s">
        <v>225</v>
      </c>
      <c r="C382" s="57" t="s">
        <v>5</v>
      </c>
      <c r="D382" s="18">
        <v>1759</v>
      </c>
      <c r="E382" s="18"/>
      <c r="F382" s="19">
        <v>75</v>
      </c>
      <c r="G382" s="23"/>
      <c r="H382" s="19">
        <v>300</v>
      </c>
      <c r="I382" s="18">
        <v>250</v>
      </c>
      <c r="J382" s="19">
        <v>1629</v>
      </c>
      <c r="K382" s="18">
        <f>SUM(D382:J382)</f>
        <v>4013</v>
      </c>
    </row>
    <row r="383" spans="1:11" s="6" customFormat="1" ht="19.5">
      <c r="A383" s="131">
        <v>1</v>
      </c>
      <c r="B383" s="17" t="s">
        <v>226</v>
      </c>
      <c r="C383" s="22" t="s">
        <v>5</v>
      </c>
      <c r="D383" s="18">
        <v>1759</v>
      </c>
      <c r="E383" s="18"/>
      <c r="F383" s="18">
        <v>35</v>
      </c>
      <c r="G383" s="20"/>
      <c r="H383" s="18">
        <v>300</v>
      </c>
      <c r="I383" s="18">
        <v>250</v>
      </c>
      <c r="J383" s="18">
        <v>1737</v>
      </c>
      <c r="K383" s="18">
        <f>SUM(D383:J383)</f>
        <v>4081</v>
      </c>
    </row>
    <row r="384" spans="1:11" s="6" customFormat="1" ht="20.25" thickBot="1">
      <c r="A384" s="136">
        <v>1</v>
      </c>
      <c r="B384" s="54" t="s">
        <v>439</v>
      </c>
      <c r="C384" s="65" t="s">
        <v>314</v>
      </c>
      <c r="D384" s="13">
        <v>2081</v>
      </c>
      <c r="E384" s="13"/>
      <c r="F384" s="13"/>
      <c r="G384" s="12"/>
      <c r="H384" s="13">
        <v>300</v>
      </c>
      <c r="I384" s="13">
        <v>250</v>
      </c>
      <c r="J384" s="13">
        <v>1535</v>
      </c>
      <c r="K384" s="18">
        <f>SUM(D384:J384)</f>
        <v>4166</v>
      </c>
    </row>
    <row r="385" spans="1:11" s="6" customFormat="1" ht="20.25" thickBot="1">
      <c r="A385" s="137"/>
      <c r="B385" s="33"/>
      <c r="C385" s="32"/>
      <c r="D385" s="16">
        <f>ROUND(SUM(D379:D384),2)</f>
        <v>9921</v>
      </c>
      <c r="E385" s="16">
        <f aca="true" t="shared" si="75" ref="E385:K385">ROUND(SUM(E379:E384),2)</f>
        <v>0</v>
      </c>
      <c r="F385" s="16">
        <f t="shared" si="75"/>
        <v>160</v>
      </c>
      <c r="G385" s="16">
        <f t="shared" si="75"/>
        <v>375</v>
      </c>
      <c r="H385" s="16">
        <f t="shared" si="75"/>
        <v>1600</v>
      </c>
      <c r="I385" s="16">
        <f t="shared" si="75"/>
        <v>1250</v>
      </c>
      <c r="J385" s="16">
        <f t="shared" si="75"/>
        <v>8436</v>
      </c>
      <c r="K385" s="16">
        <f t="shared" si="75"/>
        <v>21742</v>
      </c>
    </row>
    <row r="386" spans="1:11" s="6" customFormat="1" ht="19.5">
      <c r="A386" s="131"/>
      <c r="B386" s="117" t="s">
        <v>227</v>
      </c>
      <c r="C386" s="22"/>
      <c r="D386" s="18"/>
      <c r="E386" s="18"/>
      <c r="F386" s="18"/>
      <c r="G386" s="23"/>
      <c r="H386" s="18"/>
      <c r="I386" s="18"/>
      <c r="J386" s="18"/>
      <c r="K386" s="18"/>
    </row>
    <row r="387" spans="1:11" s="6" customFormat="1" ht="19.5">
      <c r="A387" s="131">
        <v>1</v>
      </c>
      <c r="B387" s="17" t="s">
        <v>108</v>
      </c>
      <c r="C387" s="17" t="s">
        <v>21</v>
      </c>
      <c r="D387" s="35">
        <v>2241</v>
      </c>
      <c r="E387" s="29"/>
      <c r="F387" s="28"/>
      <c r="G387" s="28">
        <v>375</v>
      </c>
      <c r="H387" s="28">
        <v>400</v>
      </c>
      <c r="I387" s="28">
        <v>250</v>
      </c>
      <c r="J387" s="28">
        <v>2200</v>
      </c>
      <c r="K387" s="28">
        <f>SUM(D387:J387)</f>
        <v>5466</v>
      </c>
    </row>
    <row r="388" spans="1:11" s="6" customFormat="1" ht="19.5">
      <c r="A388" s="131">
        <v>1</v>
      </c>
      <c r="B388" s="17" t="s">
        <v>229</v>
      </c>
      <c r="C388" s="22" t="s">
        <v>37</v>
      </c>
      <c r="D388" s="18">
        <v>2081</v>
      </c>
      <c r="E388" s="18"/>
      <c r="F388" s="18">
        <v>75</v>
      </c>
      <c r="G388" s="23"/>
      <c r="H388" s="18">
        <v>300</v>
      </c>
      <c r="I388" s="18">
        <v>250</v>
      </c>
      <c r="J388" s="18">
        <v>1735</v>
      </c>
      <c r="K388" s="28">
        <f>SUM(D388:J388)</f>
        <v>4441</v>
      </c>
    </row>
    <row r="389" spans="1:11" s="6" customFormat="1" ht="19.5">
      <c r="A389" s="131">
        <v>1</v>
      </c>
      <c r="B389" s="17" t="s">
        <v>230</v>
      </c>
      <c r="C389" s="57" t="s">
        <v>5</v>
      </c>
      <c r="D389" s="18">
        <v>1759</v>
      </c>
      <c r="E389" s="18"/>
      <c r="F389" s="19">
        <v>35</v>
      </c>
      <c r="G389" s="23"/>
      <c r="H389" s="18">
        <v>300</v>
      </c>
      <c r="I389" s="18">
        <v>250</v>
      </c>
      <c r="J389" s="18">
        <v>1700</v>
      </c>
      <c r="K389" s="28">
        <f>SUM(D389:J389)</f>
        <v>4044</v>
      </c>
    </row>
    <row r="390" spans="1:11" s="6" customFormat="1" ht="20.25" thickBot="1">
      <c r="A390" s="131">
        <v>1</v>
      </c>
      <c r="B390" s="17" t="s">
        <v>231</v>
      </c>
      <c r="C390" s="57" t="s">
        <v>5</v>
      </c>
      <c r="D390" s="18">
        <v>1759</v>
      </c>
      <c r="E390" s="18"/>
      <c r="F390" s="19">
        <v>35</v>
      </c>
      <c r="G390" s="23"/>
      <c r="H390" s="18">
        <v>300</v>
      </c>
      <c r="I390" s="18">
        <v>250</v>
      </c>
      <c r="J390" s="18">
        <v>1700</v>
      </c>
      <c r="K390" s="28">
        <f>SUM(D390:J390)</f>
        <v>4044</v>
      </c>
    </row>
    <row r="391" spans="1:11" s="6" customFormat="1" ht="20.25" thickBot="1">
      <c r="A391" s="137"/>
      <c r="B391" s="33"/>
      <c r="C391" s="32"/>
      <c r="D391" s="16">
        <f aca="true" t="shared" si="76" ref="D391:K391">ROUND(SUM(D386:D390),2)</f>
        <v>7840</v>
      </c>
      <c r="E391" s="16">
        <f t="shared" si="76"/>
        <v>0</v>
      </c>
      <c r="F391" s="16">
        <f t="shared" si="76"/>
        <v>145</v>
      </c>
      <c r="G391" s="16">
        <f t="shared" si="76"/>
        <v>375</v>
      </c>
      <c r="H391" s="16">
        <f t="shared" si="76"/>
        <v>1300</v>
      </c>
      <c r="I391" s="16">
        <f t="shared" si="76"/>
        <v>1000</v>
      </c>
      <c r="J391" s="16">
        <f t="shared" si="76"/>
        <v>7335</v>
      </c>
      <c r="K391" s="16">
        <f t="shared" si="76"/>
        <v>17995</v>
      </c>
    </row>
    <row r="392" spans="1:11" s="6" customFormat="1" ht="19.5">
      <c r="A392" s="131"/>
      <c r="B392" s="118" t="s">
        <v>232</v>
      </c>
      <c r="C392" s="22"/>
      <c r="D392" s="18"/>
      <c r="E392" s="18"/>
      <c r="F392" s="18"/>
      <c r="G392" s="23"/>
      <c r="H392" s="18"/>
      <c r="I392" s="18"/>
      <c r="J392" s="18"/>
      <c r="K392" s="18"/>
    </row>
    <row r="393" spans="1:11" s="6" customFormat="1" ht="19.5">
      <c r="A393" s="131">
        <v>1</v>
      </c>
      <c r="B393" s="82" t="s">
        <v>278</v>
      </c>
      <c r="C393" s="22" t="s">
        <v>21</v>
      </c>
      <c r="D393" s="18">
        <v>2241</v>
      </c>
      <c r="E393" s="18"/>
      <c r="F393" s="18"/>
      <c r="G393" s="23"/>
      <c r="H393" s="18">
        <v>400</v>
      </c>
      <c r="I393" s="18">
        <v>250</v>
      </c>
      <c r="J393" s="18">
        <v>2000</v>
      </c>
      <c r="K393" s="18">
        <f>SUM(D393:J393)</f>
        <v>4891</v>
      </c>
    </row>
    <row r="394" spans="1:11" s="6" customFormat="1" ht="18.75">
      <c r="A394" s="131">
        <v>1</v>
      </c>
      <c r="B394" s="17" t="s">
        <v>425</v>
      </c>
      <c r="C394" s="57" t="s">
        <v>314</v>
      </c>
      <c r="D394" s="18">
        <v>2081</v>
      </c>
      <c r="E394" s="18"/>
      <c r="F394" s="19"/>
      <c r="G394" s="19"/>
      <c r="H394" s="18">
        <v>300</v>
      </c>
      <c r="I394" s="18">
        <v>250</v>
      </c>
      <c r="J394" s="18">
        <v>1535</v>
      </c>
      <c r="K394" s="18">
        <f>SUM(D394:J394)</f>
        <v>4166</v>
      </c>
    </row>
    <row r="395" spans="1:11" s="6" customFormat="1" ht="19.5">
      <c r="A395" s="131">
        <v>1</v>
      </c>
      <c r="B395" s="17" t="s">
        <v>366</v>
      </c>
      <c r="C395" s="57" t="s">
        <v>5</v>
      </c>
      <c r="D395" s="18">
        <v>1759</v>
      </c>
      <c r="E395" s="18"/>
      <c r="F395" s="19"/>
      <c r="G395" s="23"/>
      <c r="H395" s="18">
        <v>300</v>
      </c>
      <c r="I395" s="18">
        <v>250</v>
      </c>
      <c r="J395" s="18">
        <v>1500</v>
      </c>
      <c r="K395" s="18">
        <f>SUM(D395:J395)</f>
        <v>3809</v>
      </c>
    </row>
    <row r="396" spans="1:11" s="6" customFormat="1" ht="20.25" thickBot="1">
      <c r="A396" s="131">
        <v>1</v>
      </c>
      <c r="B396" s="17" t="s">
        <v>234</v>
      </c>
      <c r="C396" s="57" t="s">
        <v>5</v>
      </c>
      <c r="D396" s="18">
        <v>1759</v>
      </c>
      <c r="E396" s="18"/>
      <c r="F396" s="19">
        <v>75</v>
      </c>
      <c r="G396" s="23"/>
      <c r="H396" s="18">
        <v>300</v>
      </c>
      <c r="I396" s="18">
        <v>250</v>
      </c>
      <c r="J396" s="18">
        <v>1500</v>
      </c>
      <c r="K396" s="18">
        <f>SUM(D396:J396)</f>
        <v>3884</v>
      </c>
    </row>
    <row r="397" spans="1:11" s="6" customFormat="1" ht="20.25" thickBot="1">
      <c r="A397" s="137"/>
      <c r="B397" s="33"/>
      <c r="C397" s="32"/>
      <c r="D397" s="16">
        <f aca="true" t="shared" si="77" ref="D397:K397">ROUND(SUM(D392:D396),2)</f>
        <v>7840</v>
      </c>
      <c r="E397" s="16">
        <f t="shared" si="77"/>
        <v>0</v>
      </c>
      <c r="F397" s="16">
        <f t="shared" si="77"/>
        <v>75</v>
      </c>
      <c r="G397" s="16">
        <f t="shared" si="77"/>
        <v>0</v>
      </c>
      <c r="H397" s="16">
        <f t="shared" si="77"/>
        <v>1300</v>
      </c>
      <c r="I397" s="16">
        <f t="shared" si="77"/>
        <v>1000</v>
      </c>
      <c r="J397" s="16">
        <f t="shared" si="77"/>
        <v>6535</v>
      </c>
      <c r="K397" s="16">
        <f t="shared" si="77"/>
        <v>16750</v>
      </c>
    </row>
    <row r="398" spans="1:11" s="6" customFormat="1" ht="19.5">
      <c r="A398" s="131"/>
      <c r="B398" s="117" t="s">
        <v>235</v>
      </c>
      <c r="C398" s="22"/>
      <c r="D398" s="18"/>
      <c r="E398" s="18"/>
      <c r="F398" s="18"/>
      <c r="G398" s="20"/>
      <c r="H398" s="18"/>
      <c r="I398" s="18"/>
      <c r="J398" s="18"/>
      <c r="K398" s="18"/>
    </row>
    <row r="399" spans="1:11" s="6" customFormat="1" ht="18.75">
      <c r="A399" s="131">
        <v>1</v>
      </c>
      <c r="B399" s="17" t="s">
        <v>236</v>
      </c>
      <c r="C399" s="22" t="s">
        <v>18</v>
      </c>
      <c r="D399" s="18">
        <v>2241</v>
      </c>
      <c r="E399" s="18"/>
      <c r="F399" s="18"/>
      <c r="G399" s="18">
        <v>375</v>
      </c>
      <c r="H399" s="18">
        <v>400</v>
      </c>
      <c r="I399" s="18">
        <v>250</v>
      </c>
      <c r="J399" s="18">
        <v>2000</v>
      </c>
      <c r="K399" s="18">
        <f>SUM(D399:J399)</f>
        <v>5266</v>
      </c>
    </row>
    <row r="400" spans="1:11" s="6" customFormat="1" ht="19.5">
      <c r="A400" s="131">
        <v>1</v>
      </c>
      <c r="B400" s="17" t="s">
        <v>237</v>
      </c>
      <c r="C400" s="22" t="s">
        <v>5</v>
      </c>
      <c r="D400" s="28">
        <v>1759</v>
      </c>
      <c r="E400" s="28"/>
      <c r="F400" s="28">
        <v>75</v>
      </c>
      <c r="G400" s="29"/>
      <c r="H400" s="28">
        <v>300</v>
      </c>
      <c r="I400" s="28">
        <v>250</v>
      </c>
      <c r="J400" s="28">
        <v>1500</v>
      </c>
      <c r="K400" s="18">
        <f>SUM(D400:J400)</f>
        <v>3884</v>
      </c>
    </row>
    <row r="401" spans="1:11" s="6" customFormat="1" ht="19.5">
      <c r="A401" s="131">
        <v>1</v>
      </c>
      <c r="B401" s="17" t="s">
        <v>430</v>
      </c>
      <c r="C401" s="22" t="s">
        <v>431</v>
      </c>
      <c r="D401" s="18">
        <v>2081</v>
      </c>
      <c r="E401" s="18"/>
      <c r="F401" s="18"/>
      <c r="G401" s="20"/>
      <c r="H401" s="18">
        <v>350</v>
      </c>
      <c r="I401" s="18">
        <v>250</v>
      </c>
      <c r="J401" s="18">
        <v>1535</v>
      </c>
      <c r="K401" s="18">
        <f>SUM(D401:J401)</f>
        <v>4216</v>
      </c>
    </row>
    <row r="402" spans="1:11" s="6" customFormat="1" ht="20.25" thickBot="1">
      <c r="A402" s="136">
        <v>1</v>
      </c>
      <c r="B402" s="21" t="s">
        <v>322</v>
      </c>
      <c r="C402" s="22" t="s">
        <v>20</v>
      </c>
      <c r="D402" s="13">
        <v>2081</v>
      </c>
      <c r="E402" s="13"/>
      <c r="F402" s="13">
        <v>35</v>
      </c>
      <c r="G402" s="12"/>
      <c r="H402" s="13">
        <v>350</v>
      </c>
      <c r="I402" s="13">
        <v>250</v>
      </c>
      <c r="J402" s="13">
        <v>1535</v>
      </c>
      <c r="K402" s="18">
        <f>SUM(D402:J402)</f>
        <v>4251</v>
      </c>
    </row>
    <row r="403" spans="1:11" s="6" customFormat="1" ht="20.25" thickBot="1">
      <c r="A403" s="137"/>
      <c r="B403" s="33"/>
      <c r="C403" s="32"/>
      <c r="D403" s="16">
        <f>ROUND(SUM(D398:D402),2)</f>
        <v>8162</v>
      </c>
      <c r="E403" s="16">
        <f aca="true" t="shared" si="78" ref="E403:K403">ROUND(SUM(E398:E402),2)</f>
        <v>0</v>
      </c>
      <c r="F403" s="16">
        <f t="shared" si="78"/>
        <v>110</v>
      </c>
      <c r="G403" s="16">
        <f t="shared" si="78"/>
        <v>375</v>
      </c>
      <c r="H403" s="16">
        <f t="shared" si="78"/>
        <v>1400</v>
      </c>
      <c r="I403" s="16">
        <f t="shared" si="78"/>
        <v>1000</v>
      </c>
      <c r="J403" s="16">
        <f t="shared" si="78"/>
        <v>6570</v>
      </c>
      <c r="K403" s="16">
        <f t="shared" si="78"/>
        <v>17617</v>
      </c>
    </row>
    <row r="404" spans="1:11" s="6" customFormat="1" ht="19.5">
      <c r="A404" s="142"/>
      <c r="B404" s="117" t="s">
        <v>238</v>
      </c>
      <c r="C404" s="69"/>
      <c r="D404" s="12"/>
      <c r="E404" s="12"/>
      <c r="F404" s="12"/>
      <c r="G404" s="12"/>
      <c r="H404" s="12"/>
      <c r="I404" s="12"/>
      <c r="J404" s="45"/>
      <c r="K404" s="12"/>
    </row>
    <row r="405" spans="1:11" s="6" customFormat="1" ht="20.25" thickBot="1">
      <c r="A405" s="131">
        <v>1</v>
      </c>
      <c r="B405" s="17" t="s">
        <v>239</v>
      </c>
      <c r="C405" s="22" t="s">
        <v>21</v>
      </c>
      <c r="D405" s="18">
        <v>2241</v>
      </c>
      <c r="E405" s="18"/>
      <c r="F405" s="18"/>
      <c r="G405" s="20"/>
      <c r="H405" s="18">
        <v>300</v>
      </c>
      <c r="I405" s="18">
        <v>250</v>
      </c>
      <c r="J405" s="18">
        <v>913</v>
      </c>
      <c r="K405" s="18">
        <f>SUM(D405:J405)</f>
        <v>3704</v>
      </c>
    </row>
    <row r="406" spans="1:11" s="6" customFormat="1" ht="20.25" thickBot="1">
      <c r="A406" s="137"/>
      <c r="B406" s="33"/>
      <c r="C406" s="32"/>
      <c r="D406" s="16">
        <f aca="true" t="shared" si="79" ref="D406:K406">ROUND(SUM(D405:D405),2)</f>
        <v>2241</v>
      </c>
      <c r="E406" s="16">
        <f t="shared" si="79"/>
        <v>0</v>
      </c>
      <c r="F406" s="16">
        <f t="shared" si="79"/>
        <v>0</v>
      </c>
      <c r="G406" s="16">
        <f t="shared" si="79"/>
        <v>0</v>
      </c>
      <c r="H406" s="16">
        <f t="shared" si="79"/>
        <v>300</v>
      </c>
      <c r="I406" s="16">
        <f t="shared" si="79"/>
        <v>250</v>
      </c>
      <c r="J406" s="16">
        <f t="shared" si="79"/>
        <v>913</v>
      </c>
      <c r="K406" s="16">
        <f t="shared" si="79"/>
        <v>3704</v>
      </c>
    </row>
    <row r="407" spans="1:11" s="6" customFormat="1" ht="19.5">
      <c r="A407" s="131"/>
      <c r="B407" s="117" t="s">
        <v>242</v>
      </c>
      <c r="C407" s="22"/>
      <c r="D407" s="18"/>
      <c r="E407" s="18"/>
      <c r="F407" s="18"/>
      <c r="G407" s="23"/>
      <c r="H407" s="18"/>
      <c r="I407" s="18"/>
      <c r="J407" s="18"/>
      <c r="K407" s="18"/>
    </row>
    <row r="408" spans="1:11" s="6" customFormat="1" ht="19.5">
      <c r="A408" s="131">
        <v>1</v>
      </c>
      <c r="B408" s="17" t="s">
        <v>240</v>
      </c>
      <c r="C408" s="22" t="s">
        <v>21</v>
      </c>
      <c r="D408" s="18">
        <v>2241</v>
      </c>
      <c r="E408" s="18"/>
      <c r="F408" s="18"/>
      <c r="G408" s="23"/>
      <c r="H408" s="18">
        <v>300</v>
      </c>
      <c r="I408" s="18">
        <v>250</v>
      </c>
      <c r="J408" s="18">
        <v>913</v>
      </c>
      <c r="K408" s="18">
        <f>SUM(D408:J408)</f>
        <v>3704</v>
      </c>
    </row>
    <row r="409" spans="1:11" s="6" customFormat="1" ht="19.5">
      <c r="A409" s="136">
        <v>1</v>
      </c>
      <c r="B409" s="54" t="s">
        <v>154</v>
      </c>
      <c r="C409" s="65" t="s">
        <v>22</v>
      </c>
      <c r="D409" s="19">
        <v>2081</v>
      </c>
      <c r="E409" s="20"/>
      <c r="F409" s="19">
        <v>75</v>
      </c>
      <c r="G409" s="23"/>
      <c r="H409" s="19">
        <v>250</v>
      </c>
      <c r="I409" s="18">
        <v>250</v>
      </c>
      <c r="J409" s="19">
        <v>875</v>
      </c>
      <c r="K409" s="18">
        <f>SUM(D409:J409)</f>
        <v>3531</v>
      </c>
    </row>
    <row r="410" spans="1:11" s="6" customFormat="1" ht="19.5">
      <c r="A410" s="136">
        <v>1</v>
      </c>
      <c r="B410" s="54" t="s">
        <v>313</v>
      </c>
      <c r="C410" s="65" t="s">
        <v>5</v>
      </c>
      <c r="D410" s="19">
        <v>1759</v>
      </c>
      <c r="E410" s="20"/>
      <c r="F410" s="19">
        <v>50</v>
      </c>
      <c r="G410" s="23"/>
      <c r="H410" s="19">
        <v>200</v>
      </c>
      <c r="I410" s="18">
        <v>250</v>
      </c>
      <c r="J410" s="19">
        <v>800</v>
      </c>
      <c r="K410" s="18">
        <f>SUM(D410:J410)</f>
        <v>3059</v>
      </c>
    </row>
    <row r="411" spans="1:11" s="6" customFormat="1" ht="20.25" thickBot="1">
      <c r="A411" s="136">
        <v>1</v>
      </c>
      <c r="B411" s="54" t="s">
        <v>368</v>
      </c>
      <c r="C411" s="65" t="s">
        <v>317</v>
      </c>
      <c r="D411" s="75">
        <v>2081</v>
      </c>
      <c r="E411" s="12"/>
      <c r="F411" s="75">
        <v>35</v>
      </c>
      <c r="G411" s="78"/>
      <c r="H411" s="75">
        <v>300</v>
      </c>
      <c r="I411" s="13">
        <v>250</v>
      </c>
      <c r="J411" s="75">
        <v>913</v>
      </c>
      <c r="K411" s="18">
        <f>SUM(D411:J411)</f>
        <v>3579</v>
      </c>
    </row>
    <row r="412" spans="1:11" s="6" customFormat="1" ht="20.25" thickBot="1">
      <c r="A412" s="137"/>
      <c r="B412" s="33"/>
      <c r="C412" s="32"/>
      <c r="D412" s="16">
        <f>ROUND(SUM(D407:D411),2)</f>
        <v>8162</v>
      </c>
      <c r="E412" s="16">
        <f aca="true" t="shared" si="80" ref="E412:K412">ROUND(SUM(E407:E411),2)</f>
        <v>0</v>
      </c>
      <c r="F412" s="16">
        <f t="shared" si="80"/>
        <v>160</v>
      </c>
      <c r="G412" s="16">
        <f t="shared" si="80"/>
        <v>0</v>
      </c>
      <c r="H412" s="16">
        <f t="shared" si="80"/>
        <v>1050</v>
      </c>
      <c r="I412" s="16">
        <f t="shared" si="80"/>
        <v>1000</v>
      </c>
      <c r="J412" s="16">
        <f t="shared" si="80"/>
        <v>3501</v>
      </c>
      <c r="K412" s="16">
        <f t="shared" si="80"/>
        <v>13873</v>
      </c>
    </row>
    <row r="413" spans="1:11" ht="19.5">
      <c r="A413" s="131"/>
      <c r="B413" s="117" t="s">
        <v>250</v>
      </c>
      <c r="C413" s="22"/>
      <c r="D413" s="18"/>
      <c r="E413" s="18"/>
      <c r="F413" s="18"/>
      <c r="G413" s="23"/>
      <c r="H413" s="18"/>
      <c r="I413" s="18"/>
      <c r="J413" s="18"/>
      <c r="K413" s="18"/>
    </row>
    <row r="414" spans="1:11" ht="19.5">
      <c r="A414" s="131">
        <v>1</v>
      </c>
      <c r="B414" s="17" t="s">
        <v>251</v>
      </c>
      <c r="C414" s="22" t="s">
        <v>252</v>
      </c>
      <c r="D414" s="18">
        <v>3239</v>
      </c>
      <c r="E414" s="18"/>
      <c r="F414" s="18"/>
      <c r="G414" s="23"/>
      <c r="H414" s="18">
        <v>450</v>
      </c>
      <c r="I414" s="18">
        <v>250</v>
      </c>
      <c r="J414" s="18">
        <v>3018</v>
      </c>
      <c r="K414" s="18">
        <f>SUM(D414:J414)</f>
        <v>6957</v>
      </c>
    </row>
    <row r="415" spans="1:11" ht="19.5">
      <c r="A415" s="136">
        <v>1</v>
      </c>
      <c r="B415" s="54" t="s">
        <v>90</v>
      </c>
      <c r="C415" s="65" t="s">
        <v>317</v>
      </c>
      <c r="D415" s="18">
        <v>2081</v>
      </c>
      <c r="E415" s="18"/>
      <c r="F415" s="18">
        <v>75</v>
      </c>
      <c r="G415" s="23"/>
      <c r="H415" s="18">
        <v>400</v>
      </c>
      <c r="I415" s="18">
        <v>250</v>
      </c>
      <c r="J415" s="88">
        <v>2029</v>
      </c>
      <c r="K415" s="18">
        <f>SUM(D415:J415)</f>
        <v>4835</v>
      </c>
    </row>
    <row r="416" spans="1:11" ht="20.25" thickBot="1">
      <c r="A416" s="136">
        <v>1</v>
      </c>
      <c r="B416" s="17" t="s">
        <v>120</v>
      </c>
      <c r="C416" s="65" t="s">
        <v>5</v>
      </c>
      <c r="D416" s="13">
        <v>1759</v>
      </c>
      <c r="E416" s="13"/>
      <c r="F416" s="13">
        <v>35</v>
      </c>
      <c r="G416" s="78"/>
      <c r="H416" s="13">
        <v>300</v>
      </c>
      <c r="I416" s="18">
        <v>250</v>
      </c>
      <c r="J416" s="146">
        <v>1935</v>
      </c>
      <c r="K416" s="18">
        <f>SUM(D416:J416)</f>
        <v>4279</v>
      </c>
    </row>
    <row r="417" spans="1:11" ht="20.25" thickBot="1">
      <c r="A417" s="137"/>
      <c r="B417" s="33"/>
      <c r="C417" s="32"/>
      <c r="D417" s="16">
        <f>ROUND(SUM(D413:D416),2)</f>
        <v>7079</v>
      </c>
      <c r="E417" s="16">
        <f aca="true" t="shared" si="81" ref="E417:K417">ROUND(SUM(E413:E416),2)</f>
        <v>0</v>
      </c>
      <c r="F417" s="16">
        <f t="shared" si="81"/>
        <v>110</v>
      </c>
      <c r="G417" s="16">
        <f t="shared" si="81"/>
        <v>0</v>
      </c>
      <c r="H417" s="16">
        <f t="shared" si="81"/>
        <v>1150</v>
      </c>
      <c r="I417" s="16">
        <f t="shared" si="81"/>
        <v>750</v>
      </c>
      <c r="J417" s="16">
        <f t="shared" si="81"/>
        <v>6982</v>
      </c>
      <c r="K417" s="16">
        <f t="shared" si="81"/>
        <v>16071</v>
      </c>
    </row>
    <row r="418" spans="1:11" ht="19.5">
      <c r="A418" s="131"/>
      <c r="B418" s="117" t="s">
        <v>254</v>
      </c>
      <c r="C418" s="22"/>
      <c r="D418" s="18"/>
      <c r="E418" s="18"/>
      <c r="F418" s="18"/>
      <c r="G418" s="23"/>
      <c r="H418" s="18"/>
      <c r="I418" s="18"/>
      <c r="J418" s="18"/>
      <c r="K418" s="18"/>
    </row>
    <row r="419" spans="1:11" ht="18.75">
      <c r="A419" s="131">
        <v>1</v>
      </c>
      <c r="B419" s="57" t="s">
        <v>268</v>
      </c>
      <c r="C419" s="22" t="s">
        <v>252</v>
      </c>
      <c r="D419" s="18">
        <v>3239</v>
      </c>
      <c r="E419" s="18"/>
      <c r="F419" s="18"/>
      <c r="G419" s="19">
        <v>375</v>
      </c>
      <c r="H419" s="18">
        <v>450</v>
      </c>
      <c r="I419" s="18">
        <v>250</v>
      </c>
      <c r="J419" s="18">
        <v>2818</v>
      </c>
      <c r="K419" s="18">
        <f>SUM(D419:J419)</f>
        <v>7132</v>
      </c>
    </row>
    <row r="420" spans="1:11" ht="18.75">
      <c r="A420" s="131">
        <v>1</v>
      </c>
      <c r="B420" s="21" t="s">
        <v>103</v>
      </c>
      <c r="C420" s="22" t="s">
        <v>317</v>
      </c>
      <c r="D420" s="18">
        <v>2081</v>
      </c>
      <c r="E420" s="18"/>
      <c r="F420" s="18">
        <v>75</v>
      </c>
      <c r="G420" s="19"/>
      <c r="H420" s="18">
        <v>400</v>
      </c>
      <c r="I420" s="18">
        <v>250</v>
      </c>
      <c r="J420" s="18">
        <v>1829</v>
      </c>
      <c r="K420" s="18">
        <f>SUM(D420:J420)</f>
        <v>4635</v>
      </c>
    </row>
    <row r="421" spans="1:11" ht="20.25" thickBot="1">
      <c r="A421" s="131">
        <v>1</v>
      </c>
      <c r="B421" s="17" t="s">
        <v>260</v>
      </c>
      <c r="C421" s="22" t="s">
        <v>5</v>
      </c>
      <c r="D421" s="18">
        <v>1759</v>
      </c>
      <c r="E421" s="18"/>
      <c r="F421" s="18">
        <v>75</v>
      </c>
      <c r="G421" s="23"/>
      <c r="H421" s="18">
        <v>300</v>
      </c>
      <c r="I421" s="18">
        <v>250</v>
      </c>
      <c r="J421" s="18">
        <v>1735</v>
      </c>
      <c r="K421" s="18">
        <f>SUM(D421:J421)</f>
        <v>4119</v>
      </c>
    </row>
    <row r="422" spans="1:11" ht="20.25" thickBot="1">
      <c r="A422" s="137"/>
      <c r="B422" s="33"/>
      <c r="C422" s="32"/>
      <c r="D422" s="16">
        <f aca="true" t="shared" si="82" ref="D422:K422">ROUND(SUM(D418:D421),2)</f>
        <v>7079</v>
      </c>
      <c r="E422" s="16">
        <f t="shared" si="82"/>
        <v>0</v>
      </c>
      <c r="F422" s="16">
        <f t="shared" si="82"/>
        <v>150</v>
      </c>
      <c r="G422" s="16">
        <f t="shared" si="82"/>
        <v>375</v>
      </c>
      <c r="H422" s="16">
        <f t="shared" si="82"/>
        <v>1150</v>
      </c>
      <c r="I422" s="16">
        <f t="shared" si="82"/>
        <v>750</v>
      </c>
      <c r="J422" s="16">
        <f t="shared" si="82"/>
        <v>6382</v>
      </c>
      <c r="K422" s="16">
        <f t="shared" si="82"/>
        <v>15886</v>
      </c>
    </row>
    <row r="423" spans="1:11" s="6" customFormat="1" ht="19.5">
      <c r="A423" s="131"/>
      <c r="B423" s="117" t="s">
        <v>255</v>
      </c>
      <c r="C423" s="22"/>
      <c r="D423" s="18"/>
      <c r="E423" s="18"/>
      <c r="F423" s="18"/>
      <c r="G423" s="20"/>
      <c r="H423" s="18"/>
      <c r="I423" s="18"/>
      <c r="J423" s="18"/>
      <c r="K423" s="18"/>
    </row>
    <row r="424" spans="1:11" s="6" customFormat="1" ht="19.5">
      <c r="A424" s="131">
        <v>1</v>
      </c>
      <c r="B424" s="17" t="s">
        <v>233</v>
      </c>
      <c r="C424" s="22" t="s">
        <v>252</v>
      </c>
      <c r="D424" s="18">
        <v>3239</v>
      </c>
      <c r="E424" s="18"/>
      <c r="F424" s="18"/>
      <c r="G424" s="20"/>
      <c r="H424" s="18">
        <v>450</v>
      </c>
      <c r="I424" s="18">
        <v>250</v>
      </c>
      <c r="J424" s="18">
        <v>2818</v>
      </c>
      <c r="K424" s="18">
        <f>SUM(D424:J424)</f>
        <v>6757</v>
      </c>
    </row>
    <row r="425" spans="1:11" s="6" customFormat="1" ht="19.5">
      <c r="A425" s="131">
        <v>1</v>
      </c>
      <c r="B425" s="17" t="s">
        <v>119</v>
      </c>
      <c r="C425" s="22" t="s">
        <v>253</v>
      </c>
      <c r="D425" s="18">
        <v>2081</v>
      </c>
      <c r="E425" s="18"/>
      <c r="F425" s="18">
        <v>50</v>
      </c>
      <c r="G425" s="20"/>
      <c r="H425" s="18">
        <v>400</v>
      </c>
      <c r="I425" s="18">
        <v>250</v>
      </c>
      <c r="J425" s="18">
        <v>1829</v>
      </c>
      <c r="K425" s="18">
        <f>SUM(D425:J425)</f>
        <v>4610</v>
      </c>
    </row>
    <row r="426" spans="1:11" s="6" customFormat="1" ht="20.25" thickBot="1">
      <c r="A426" s="131">
        <v>1</v>
      </c>
      <c r="B426" s="17" t="s">
        <v>256</v>
      </c>
      <c r="C426" s="22" t="s">
        <v>5</v>
      </c>
      <c r="D426" s="28">
        <v>1759</v>
      </c>
      <c r="E426" s="28"/>
      <c r="F426" s="28">
        <v>35</v>
      </c>
      <c r="G426" s="29"/>
      <c r="H426" s="28">
        <v>300</v>
      </c>
      <c r="I426" s="28">
        <v>250</v>
      </c>
      <c r="J426" s="28">
        <v>1735</v>
      </c>
      <c r="K426" s="18">
        <f>SUM(D426:J426)</f>
        <v>4079</v>
      </c>
    </row>
    <row r="427" spans="1:11" s="6" customFormat="1" ht="20.25" thickBot="1">
      <c r="A427" s="137"/>
      <c r="B427" s="33"/>
      <c r="C427" s="32"/>
      <c r="D427" s="16">
        <f aca="true" t="shared" si="83" ref="D427:K427">ROUND(SUM(D423:D426),2)</f>
        <v>7079</v>
      </c>
      <c r="E427" s="16">
        <f t="shared" si="83"/>
        <v>0</v>
      </c>
      <c r="F427" s="16">
        <f t="shared" si="83"/>
        <v>85</v>
      </c>
      <c r="G427" s="16">
        <f t="shared" si="83"/>
        <v>0</v>
      </c>
      <c r="H427" s="16">
        <f t="shared" si="83"/>
        <v>1150</v>
      </c>
      <c r="I427" s="16">
        <f t="shared" si="83"/>
        <v>750</v>
      </c>
      <c r="J427" s="16">
        <f t="shared" si="83"/>
        <v>6382</v>
      </c>
      <c r="K427" s="16">
        <f t="shared" si="83"/>
        <v>15446</v>
      </c>
    </row>
    <row r="428" spans="1:11" s="6" customFormat="1" ht="19.5">
      <c r="A428" s="131"/>
      <c r="B428" s="117" t="s">
        <v>258</v>
      </c>
      <c r="C428" s="65"/>
      <c r="D428" s="28"/>
      <c r="E428" s="28"/>
      <c r="F428" s="28"/>
      <c r="G428" s="29"/>
      <c r="H428" s="18"/>
      <c r="I428" s="18"/>
      <c r="J428" s="18"/>
      <c r="K428" s="18"/>
    </row>
    <row r="429" spans="1:11" s="6" customFormat="1" ht="19.5">
      <c r="A429" s="131">
        <v>1</v>
      </c>
      <c r="B429" s="21" t="s">
        <v>125</v>
      </c>
      <c r="C429" s="22" t="s">
        <v>21</v>
      </c>
      <c r="D429" s="18">
        <v>2161</v>
      </c>
      <c r="E429" s="18"/>
      <c r="F429" s="18"/>
      <c r="G429" s="20"/>
      <c r="H429" s="18">
        <v>400</v>
      </c>
      <c r="I429" s="18">
        <v>250</v>
      </c>
      <c r="J429" s="18">
        <v>2280</v>
      </c>
      <c r="K429" s="18">
        <f>SUM(D429:J429)</f>
        <v>5091</v>
      </c>
    </row>
    <row r="430" spans="1:11" s="6" customFormat="1" ht="19.5">
      <c r="A430" s="136">
        <v>1</v>
      </c>
      <c r="B430" s="71" t="s">
        <v>435</v>
      </c>
      <c r="C430" s="22" t="s">
        <v>317</v>
      </c>
      <c r="D430" s="18">
        <v>2081</v>
      </c>
      <c r="E430" s="18"/>
      <c r="F430" s="18"/>
      <c r="G430" s="20"/>
      <c r="H430" s="18">
        <v>350</v>
      </c>
      <c r="I430" s="18">
        <v>250</v>
      </c>
      <c r="J430" s="18">
        <v>1735</v>
      </c>
      <c r="K430" s="18">
        <f>SUM(D430:J430)</f>
        <v>4416</v>
      </c>
    </row>
    <row r="431" spans="1:11" s="6" customFormat="1" ht="19.5">
      <c r="A431" s="136">
        <v>1</v>
      </c>
      <c r="B431" s="54" t="s">
        <v>274</v>
      </c>
      <c r="C431" s="22" t="s">
        <v>5</v>
      </c>
      <c r="D431" s="18">
        <v>1759</v>
      </c>
      <c r="E431" s="18"/>
      <c r="F431" s="18"/>
      <c r="G431" s="20"/>
      <c r="H431" s="18">
        <v>300</v>
      </c>
      <c r="I431" s="18">
        <v>250</v>
      </c>
      <c r="J431" s="18">
        <v>1500</v>
      </c>
      <c r="K431" s="18">
        <f>SUM(D431:J431)</f>
        <v>3809</v>
      </c>
    </row>
    <row r="432" spans="1:11" s="6" customFormat="1" ht="20.25" thickBot="1">
      <c r="A432" s="136">
        <v>1</v>
      </c>
      <c r="B432" s="54" t="s">
        <v>397</v>
      </c>
      <c r="C432" s="65" t="s">
        <v>5</v>
      </c>
      <c r="D432" s="13">
        <v>1759</v>
      </c>
      <c r="E432" s="13"/>
      <c r="F432" s="13"/>
      <c r="G432" s="12"/>
      <c r="H432" s="13">
        <v>300</v>
      </c>
      <c r="I432" s="13">
        <v>250</v>
      </c>
      <c r="J432" s="13">
        <v>1600</v>
      </c>
      <c r="K432" s="13">
        <f>SUM(D432:J432)</f>
        <v>3909</v>
      </c>
    </row>
    <row r="433" spans="1:11" s="6" customFormat="1" ht="20.25" thickBot="1">
      <c r="A433" s="137"/>
      <c r="B433" s="33"/>
      <c r="C433" s="32"/>
      <c r="D433" s="16">
        <f>ROUND(SUM(D428:D432),2)</f>
        <v>7760</v>
      </c>
      <c r="E433" s="16">
        <f aca="true" t="shared" si="84" ref="E433:K433">ROUND(SUM(E428:E432),2)</f>
        <v>0</v>
      </c>
      <c r="F433" s="16">
        <f t="shared" si="84"/>
        <v>0</v>
      </c>
      <c r="G433" s="16">
        <f t="shared" si="84"/>
        <v>0</v>
      </c>
      <c r="H433" s="16">
        <f t="shared" si="84"/>
        <v>1350</v>
      </c>
      <c r="I433" s="16">
        <f t="shared" si="84"/>
        <v>1000</v>
      </c>
      <c r="J433" s="16">
        <f t="shared" si="84"/>
        <v>7115</v>
      </c>
      <c r="K433" s="16">
        <f t="shared" si="84"/>
        <v>17225</v>
      </c>
    </row>
    <row r="434" spans="1:11" s="6" customFormat="1" ht="20.25">
      <c r="A434" s="131"/>
      <c r="B434" s="90" t="s">
        <v>266</v>
      </c>
      <c r="C434" s="22"/>
      <c r="D434" s="18"/>
      <c r="E434" s="18"/>
      <c r="F434" s="18"/>
      <c r="G434" s="20"/>
      <c r="H434" s="18"/>
      <c r="I434" s="18"/>
      <c r="J434" s="18"/>
      <c r="K434" s="18"/>
    </row>
    <row r="435" spans="1:11" s="6" customFormat="1" ht="18.75">
      <c r="A435" s="136">
        <v>1</v>
      </c>
      <c r="B435" s="82" t="s">
        <v>389</v>
      </c>
      <c r="C435" s="65" t="s">
        <v>0</v>
      </c>
      <c r="D435" s="18">
        <v>3814</v>
      </c>
      <c r="E435" s="18"/>
      <c r="F435" s="18"/>
      <c r="G435" s="18">
        <v>375</v>
      </c>
      <c r="H435" s="18">
        <v>1200</v>
      </c>
      <c r="I435" s="18">
        <v>250</v>
      </c>
      <c r="J435" s="18">
        <v>9800</v>
      </c>
      <c r="K435" s="18">
        <f>SUM(D435:J435)</f>
        <v>15439</v>
      </c>
    </row>
    <row r="436" spans="1:11" s="6" customFormat="1" ht="20.25" thickBot="1">
      <c r="A436" s="136">
        <v>1</v>
      </c>
      <c r="B436" s="21" t="s">
        <v>143</v>
      </c>
      <c r="C436" s="65" t="s">
        <v>10</v>
      </c>
      <c r="D436" s="13">
        <v>2321</v>
      </c>
      <c r="E436" s="13"/>
      <c r="F436" s="13">
        <v>35</v>
      </c>
      <c r="G436" s="12"/>
      <c r="H436" s="13">
        <v>400</v>
      </c>
      <c r="I436" s="13">
        <v>250</v>
      </c>
      <c r="J436" s="13">
        <v>9800</v>
      </c>
      <c r="K436" s="13">
        <f>SUM(D436:J436)</f>
        <v>12806</v>
      </c>
    </row>
    <row r="437" spans="1:11" s="6" customFormat="1" ht="20.25" thickBot="1">
      <c r="A437" s="137"/>
      <c r="B437" s="33"/>
      <c r="C437" s="32"/>
      <c r="D437" s="16">
        <f>ROUND(SUM(D435:D436),2)</f>
        <v>6135</v>
      </c>
      <c r="E437" s="16">
        <f aca="true" t="shared" si="85" ref="E437:K437">ROUND(SUM(E435:E436),2)</f>
        <v>0</v>
      </c>
      <c r="F437" s="16">
        <f t="shared" si="85"/>
        <v>35</v>
      </c>
      <c r="G437" s="16">
        <f t="shared" si="85"/>
        <v>375</v>
      </c>
      <c r="H437" s="16">
        <f t="shared" si="85"/>
        <v>1600</v>
      </c>
      <c r="I437" s="16">
        <f t="shared" si="85"/>
        <v>500</v>
      </c>
      <c r="J437" s="16">
        <f t="shared" si="85"/>
        <v>19600</v>
      </c>
      <c r="K437" s="16">
        <f t="shared" si="85"/>
        <v>28245</v>
      </c>
    </row>
    <row r="438" spans="1:11" s="6" customFormat="1" ht="20.25">
      <c r="A438" s="131"/>
      <c r="B438" s="119" t="s">
        <v>315</v>
      </c>
      <c r="C438" s="22"/>
      <c r="D438" s="18"/>
      <c r="E438" s="18"/>
      <c r="F438" s="18"/>
      <c r="G438" s="20"/>
      <c r="H438" s="18"/>
      <c r="I438" s="18"/>
      <c r="J438" s="18"/>
      <c r="K438" s="18"/>
    </row>
    <row r="439" spans="1:11" s="6" customFormat="1" ht="19.5">
      <c r="A439" s="131">
        <v>1</v>
      </c>
      <c r="B439" s="17" t="s">
        <v>316</v>
      </c>
      <c r="C439" s="22" t="s">
        <v>252</v>
      </c>
      <c r="D439" s="18">
        <v>3239</v>
      </c>
      <c r="E439" s="18"/>
      <c r="F439" s="18"/>
      <c r="G439" s="20"/>
      <c r="H439" s="18">
        <v>450</v>
      </c>
      <c r="I439" s="18">
        <v>250</v>
      </c>
      <c r="J439" s="18">
        <v>2202</v>
      </c>
      <c r="K439" s="18">
        <f>SUM(D439:J439)</f>
        <v>6141</v>
      </c>
    </row>
    <row r="440" spans="1:11" s="6" customFormat="1" ht="20.25" thickBot="1">
      <c r="A440" s="136">
        <v>1</v>
      </c>
      <c r="B440" s="54" t="s">
        <v>146</v>
      </c>
      <c r="C440" s="65" t="s">
        <v>314</v>
      </c>
      <c r="D440" s="18">
        <v>2081</v>
      </c>
      <c r="E440" s="18"/>
      <c r="F440" s="18">
        <v>50</v>
      </c>
      <c r="G440" s="20"/>
      <c r="H440" s="18">
        <v>350</v>
      </c>
      <c r="I440" s="18">
        <v>250</v>
      </c>
      <c r="J440" s="18">
        <v>1700</v>
      </c>
      <c r="K440" s="18">
        <f>SUM(D440:J440)</f>
        <v>4431</v>
      </c>
    </row>
    <row r="441" spans="1:11" s="6" customFormat="1" ht="20.25" thickBot="1">
      <c r="A441" s="137"/>
      <c r="B441" s="33"/>
      <c r="C441" s="32"/>
      <c r="D441" s="16">
        <f>ROUND(SUM(D439:D440),2)</f>
        <v>5320</v>
      </c>
      <c r="E441" s="16">
        <f aca="true" t="shared" si="86" ref="E441:K441">ROUND(SUM(E439:E440),2)</f>
        <v>0</v>
      </c>
      <c r="F441" s="16">
        <f t="shared" si="86"/>
        <v>50</v>
      </c>
      <c r="G441" s="16">
        <f t="shared" si="86"/>
        <v>0</v>
      </c>
      <c r="H441" s="16">
        <f t="shared" si="86"/>
        <v>800</v>
      </c>
      <c r="I441" s="16">
        <f t="shared" si="86"/>
        <v>500</v>
      </c>
      <c r="J441" s="16">
        <f t="shared" si="86"/>
        <v>3902</v>
      </c>
      <c r="K441" s="16">
        <f t="shared" si="86"/>
        <v>10572</v>
      </c>
    </row>
    <row r="442" spans="1:11" s="6" customFormat="1" ht="20.25">
      <c r="A442" s="131"/>
      <c r="B442" s="90" t="s">
        <v>327</v>
      </c>
      <c r="C442" s="22"/>
      <c r="D442" s="18"/>
      <c r="E442" s="18"/>
      <c r="F442" s="18"/>
      <c r="G442" s="20"/>
      <c r="H442" s="18"/>
      <c r="I442" s="18"/>
      <c r="J442" s="18"/>
      <c r="K442" s="18"/>
    </row>
    <row r="443" spans="1:11" s="6" customFormat="1" ht="20.25" thickBot="1">
      <c r="A443" s="131">
        <v>1</v>
      </c>
      <c r="B443" s="17" t="s">
        <v>328</v>
      </c>
      <c r="C443" s="22" t="s">
        <v>3</v>
      </c>
      <c r="D443" s="18">
        <v>2321</v>
      </c>
      <c r="E443" s="18"/>
      <c r="F443" s="18">
        <v>75</v>
      </c>
      <c r="G443" s="20"/>
      <c r="H443" s="18">
        <v>400</v>
      </c>
      <c r="I443" s="18">
        <v>250</v>
      </c>
      <c r="J443" s="18">
        <v>4600</v>
      </c>
      <c r="K443" s="18">
        <f>SUM(D443:J443)</f>
        <v>7646</v>
      </c>
    </row>
    <row r="444" spans="1:11" s="6" customFormat="1" ht="20.25" thickBot="1">
      <c r="A444" s="137"/>
      <c r="B444" s="33"/>
      <c r="C444" s="32"/>
      <c r="D444" s="16">
        <f aca="true" t="shared" si="87" ref="D444:K444">ROUND(SUM(D443:D443),2)</f>
        <v>2321</v>
      </c>
      <c r="E444" s="16">
        <f t="shared" si="87"/>
        <v>0</v>
      </c>
      <c r="F444" s="16">
        <f t="shared" si="87"/>
        <v>75</v>
      </c>
      <c r="G444" s="16">
        <f t="shared" si="87"/>
        <v>0</v>
      </c>
      <c r="H444" s="16">
        <f t="shared" si="87"/>
        <v>400</v>
      </c>
      <c r="I444" s="16">
        <f t="shared" si="87"/>
        <v>250</v>
      </c>
      <c r="J444" s="16">
        <f t="shared" si="87"/>
        <v>4600</v>
      </c>
      <c r="K444" s="16">
        <f t="shared" si="87"/>
        <v>7646</v>
      </c>
    </row>
    <row r="445" spans="1:11" s="6" customFormat="1" ht="19.5">
      <c r="A445" s="131"/>
      <c r="B445" s="85" t="s">
        <v>335</v>
      </c>
      <c r="C445" s="22"/>
      <c r="D445" s="18"/>
      <c r="E445" s="18"/>
      <c r="F445" s="18"/>
      <c r="G445" s="20"/>
      <c r="H445" s="18"/>
      <c r="I445" s="18"/>
      <c r="J445" s="18"/>
      <c r="K445" s="18"/>
    </row>
    <row r="446" spans="1:11" s="6" customFormat="1" ht="18.75">
      <c r="A446" s="131">
        <v>1</v>
      </c>
      <c r="B446" s="17" t="s">
        <v>432</v>
      </c>
      <c r="C446" s="22" t="s">
        <v>252</v>
      </c>
      <c r="D446" s="18">
        <v>3239</v>
      </c>
      <c r="E446" s="18"/>
      <c r="F446" s="18"/>
      <c r="G446" s="18">
        <v>375</v>
      </c>
      <c r="H446" s="18">
        <v>450</v>
      </c>
      <c r="I446" s="18">
        <v>250</v>
      </c>
      <c r="J446" s="18">
        <v>3318</v>
      </c>
      <c r="K446" s="18">
        <f>SUM(D446:J446)</f>
        <v>7632</v>
      </c>
    </row>
    <row r="447" spans="1:11" s="6" customFormat="1" ht="19.5">
      <c r="A447" s="131">
        <v>1</v>
      </c>
      <c r="B447" s="17" t="s">
        <v>336</v>
      </c>
      <c r="C447" s="22" t="s">
        <v>314</v>
      </c>
      <c r="D447" s="18">
        <v>2081</v>
      </c>
      <c r="E447" s="18"/>
      <c r="F447" s="18">
        <v>50</v>
      </c>
      <c r="G447" s="20"/>
      <c r="H447" s="18">
        <v>300</v>
      </c>
      <c r="I447" s="18">
        <v>250</v>
      </c>
      <c r="J447" s="18">
        <v>1929</v>
      </c>
      <c r="K447" s="18">
        <f>SUM(D447:J447)</f>
        <v>4610</v>
      </c>
    </row>
    <row r="448" spans="1:11" s="6" customFormat="1" ht="20.25" thickBot="1">
      <c r="A448" s="136">
        <v>1</v>
      </c>
      <c r="B448" s="54" t="s">
        <v>369</v>
      </c>
      <c r="C448" s="65" t="s">
        <v>5</v>
      </c>
      <c r="D448" s="18">
        <v>1759</v>
      </c>
      <c r="E448" s="18"/>
      <c r="F448" s="18"/>
      <c r="G448" s="20"/>
      <c r="H448" s="18">
        <v>300</v>
      </c>
      <c r="I448" s="18">
        <v>250</v>
      </c>
      <c r="J448" s="18">
        <v>1735</v>
      </c>
      <c r="K448" s="18">
        <f>SUM(D448:J448)</f>
        <v>4044</v>
      </c>
    </row>
    <row r="449" spans="1:11" s="6" customFormat="1" ht="20.25" thickBot="1">
      <c r="A449" s="137"/>
      <c r="B449" s="33"/>
      <c r="C449" s="32"/>
      <c r="D449" s="16">
        <f>ROUND(SUM(D446:D448),2)</f>
        <v>7079</v>
      </c>
      <c r="E449" s="16">
        <f aca="true" t="shared" si="88" ref="E449:K449">ROUND(SUM(E446:E448),2)</f>
        <v>0</v>
      </c>
      <c r="F449" s="16">
        <f t="shared" si="88"/>
        <v>50</v>
      </c>
      <c r="G449" s="16">
        <f t="shared" si="88"/>
        <v>375</v>
      </c>
      <c r="H449" s="16">
        <f t="shared" si="88"/>
        <v>1050</v>
      </c>
      <c r="I449" s="16">
        <f t="shared" si="88"/>
        <v>750</v>
      </c>
      <c r="J449" s="16">
        <f t="shared" si="88"/>
        <v>6982</v>
      </c>
      <c r="K449" s="16">
        <f t="shared" si="88"/>
        <v>16286</v>
      </c>
    </row>
    <row r="450" spans="1:11" s="6" customFormat="1" ht="19.5">
      <c r="A450" s="131"/>
      <c r="B450" s="85" t="s">
        <v>337</v>
      </c>
      <c r="C450" s="22"/>
      <c r="D450" s="18"/>
      <c r="E450" s="18"/>
      <c r="F450" s="18"/>
      <c r="G450" s="20"/>
      <c r="H450" s="18"/>
      <c r="I450" s="18"/>
      <c r="J450" s="18"/>
      <c r="K450" s="18"/>
    </row>
    <row r="451" spans="1:11" s="6" customFormat="1" ht="19.5">
      <c r="A451" s="131">
        <v>1</v>
      </c>
      <c r="B451" s="17" t="s">
        <v>84</v>
      </c>
      <c r="C451" s="65" t="s">
        <v>252</v>
      </c>
      <c r="D451" s="18">
        <v>3239</v>
      </c>
      <c r="E451" s="18"/>
      <c r="F451" s="18"/>
      <c r="G451" s="20"/>
      <c r="H451" s="18">
        <v>450</v>
      </c>
      <c r="I451" s="18">
        <v>250</v>
      </c>
      <c r="J451" s="18">
        <v>2818</v>
      </c>
      <c r="K451" s="18">
        <f>SUM(D451:J451)</f>
        <v>6757</v>
      </c>
    </row>
    <row r="452" spans="1:11" s="6" customFormat="1" ht="19.5">
      <c r="A452" s="136">
        <v>1</v>
      </c>
      <c r="B452" s="54" t="s">
        <v>241</v>
      </c>
      <c r="C452" s="65" t="s">
        <v>247</v>
      </c>
      <c r="D452" s="18">
        <v>2081</v>
      </c>
      <c r="E452" s="18"/>
      <c r="F452" s="18">
        <v>50</v>
      </c>
      <c r="G452" s="20"/>
      <c r="H452" s="18">
        <v>400</v>
      </c>
      <c r="I452" s="18">
        <v>250</v>
      </c>
      <c r="J452" s="18">
        <v>1819</v>
      </c>
      <c r="K452" s="18">
        <f>SUM(D452:J452)</f>
        <v>4600</v>
      </c>
    </row>
    <row r="453" spans="1:11" s="6" customFormat="1" ht="20.25" thickBot="1">
      <c r="A453" s="136">
        <v>1</v>
      </c>
      <c r="B453" s="54" t="s">
        <v>303</v>
      </c>
      <c r="C453" s="65" t="s">
        <v>5</v>
      </c>
      <c r="D453" s="13">
        <v>1759</v>
      </c>
      <c r="E453" s="13"/>
      <c r="F453" s="13">
        <v>50</v>
      </c>
      <c r="G453" s="12"/>
      <c r="H453" s="13">
        <v>300</v>
      </c>
      <c r="I453" s="13">
        <v>250</v>
      </c>
      <c r="J453" s="13">
        <v>1735</v>
      </c>
      <c r="K453" s="46">
        <f>SUM(D453:J453)</f>
        <v>4094</v>
      </c>
    </row>
    <row r="454" spans="1:11" s="6" customFormat="1" ht="20.25" thickBot="1">
      <c r="A454" s="137"/>
      <c r="B454" s="33"/>
      <c r="C454" s="32"/>
      <c r="D454" s="16">
        <f>ROUND(SUM(D451:D453),2)</f>
        <v>7079</v>
      </c>
      <c r="E454" s="16">
        <f aca="true" t="shared" si="89" ref="E454:K454">ROUND(SUM(E451:E453),2)</f>
        <v>0</v>
      </c>
      <c r="F454" s="16">
        <f t="shared" si="89"/>
        <v>100</v>
      </c>
      <c r="G454" s="16">
        <f t="shared" si="89"/>
        <v>0</v>
      </c>
      <c r="H454" s="16">
        <f t="shared" si="89"/>
        <v>1150</v>
      </c>
      <c r="I454" s="16">
        <f t="shared" si="89"/>
        <v>750</v>
      </c>
      <c r="J454" s="16">
        <f t="shared" si="89"/>
        <v>6372</v>
      </c>
      <c r="K454" s="16">
        <f t="shared" si="89"/>
        <v>15451</v>
      </c>
    </row>
    <row r="455" spans="1:11" s="6" customFormat="1" ht="19.5">
      <c r="A455" s="131"/>
      <c r="B455" s="85" t="s">
        <v>351</v>
      </c>
      <c r="C455" s="22"/>
      <c r="D455" s="18"/>
      <c r="E455" s="18"/>
      <c r="F455" s="18"/>
      <c r="G455" s="20"/>
      <c r="H455" s="18"/>
      <c r="I455" s="18"/>
      <c r="J455" s="18"/>
      <c r="K455" s="18"/>
    </row>
    <row r="456" spans="1:11" s="6" customFormat="1" ht="19.5">
      <c r="A456" s="131">
        <v>1</v>
      </c>
      <c r="B456" s="17" t="s">
        <v>206</v>
      </c>
      <c r="C456" s="65" t="s">
        <v>1</v>
      </c>
      <c r="D456" s="18">
        <v>2321</v>
      </c>
      <c r="E456" s="18"/>
      <c r="F456" s="18"/>
      <c r="G456" s="20"/>
      <c r="H456" s="18">
        <v>500</v>
      </c>
      <c r="I456" s="18">
        <v>250</v>
      </c>
      <c r="J456" s="18">
        <v>9800</v>
      </c>
      <c r="K456" s="18">
        <f>SUM(D456:J456)</f>
        <v>12871</v>
      </c>
    </row>
    <row r="457" spans="1:11" s="6" customFormat="1" ht="20.25" thickBot="1">
      <c r="A457" s="136">
        <v>1</v>
      </c>
      <c r="B457" s="54" t="s">
        <v>178</v>
      </c>
      <c r="C457" s="65" t="s">
        <v>0</v>
      </c>
      <c r="D457" s="13">
        <v>3814</v>
      </c>
      <c r="E457" s="13"/>
      <c r="F457" s="13"/>
      <c r="G457" s="12"/>
      <c r="H457" s="13">
        <v>600</v>
      </c>
      <c r="I457" s="13">
        <v>250</v>
      </c>
      <c r="J457" s="13">
        <v>9800</v>
      </c>
      <c r="K457" s="18">
        <f>SUM(D457:J457)</f>
        <v>14464</v>
      </c>
    </row>
    <row r="458" spans="1:11" s="6" customFormat="1" ht="20.25" thickBot="1">
      <c r="A458" s="137"/>
      <c r="B458" s="33"/>
      <c r="C458" s="32"/>
      <c r="D458" s="16">
        <f>ROUND(SUM(D456:D457),2)</f>
        <v>6135</v>
      </c>
      <c r="E458" s="16">
        <f aca="true" t="shared" si="90" ref="E458:K458">ROUND(SUM(E456:E457),2)</f>
        <v>0</v>
      </c>
      <c r="F458" s="16">
        <f t="shared" si="90"/>
        <v>0</v>
      </c>
      <c r="G458" s="16">
        <f t="shared" si="90"/>
        <v>0</v>
      </c>
      <c r="H458" s="16">
        <f t="shared" si="90"/>
        <v>1100</v>
      </c>
      <c r="I458" s="16">
        <f t="shared" si="90"/>
        <v>500</v>
      </c>
      <c r="J458" s="16">
        <f t="shared" si="90"/>
        <v>19600</v>
      </c>
      <c r="K458" s="16">
        <f t="shared" si="90"/>
        <v>27335</v>
      </c>
    </row>
    <row r="459" spans="1:11" s="6" customFormat="1" ht="19.5">
      <c r="A459" s="131"/>
      <c r="B459" s="104" t="s">
        <v>370</v>
      </c>
      <c r="C459" s="27"/>
      <c r="D459" s="50"/>
      <c r="E459" s="50"/>
      <c r="F459" s="50"/>
      <c r="G459" s="50"/>
      <c r="H459" s="50"/>
      <c r="I459" s="50"/>
      <c r="J459" s="50"/>
      <c r="K459" s="50"/>
    </row>
    <row r="460" spans="1:11" s="6" customFormat="1" ht="20.25" thickBot="1">
      <c r="A460" s="136"/>
      <c r="B460" s="105"/>
      <c r="C460" s="53"/>
      <c r="D460" s="29"/>
      <c r="E460" s="29"/>
      <c r="F460" s="29"/>
      <c r="G460" s="29"/>
      <c r="H460" s="29"/>
      <c r="I460" s="29"/>
      <c r="J460" s="29"/>
      <c r="K460" s="29"/>
    </row>
    <row r="461" spans="1:11" s="6" customFormat="1" ht="20.25" thickBot="1">
      <c r="A461" s="137"/>
      <c r="B461" s="33"/>
      <c r="C461" s="32"/>
      <c r="D461" s="16">
        <f>ROUND(SUM(D459:D460),2)</f>
        <v>0</v>
      </c>
      <c r="E461" s="16">
        <f aca="true" t="shared" si="91" ref="E461:K461">ROUND(SUM(E459:E460),2)</f>
        <v>0</v>
      </c>
      <c r="F461" s="16">
        <f t="shared" si="91"/>
        <v>0</v>
      </c>
      <c r="G461" s="16">
        <f t="shared" si="91"/>
        <v>0</v>
      </c>
      <c r="H461" s="16">
        <f t="shared" si="91"/>
        <v>0</v>
      </c>
      <c r="I461" s="16">
        <f t="shared" si="91"/>
        <v>0</v>
      </c>
      <c r="J461" s="16">
        <f t="shared" si="91"/>
        <v>0</v>
      </c>
      <c r="K461" s="16">
        <f t="shared" si="91"/>
        <v>0</v>
      </c>
    </row>
    <row r="462" spans="1:11" s="6" customFormat="1" ht="19.5">
      <c r="A462" s="131"/>
      <c r="B462" s="103" t="s">
        <v>352</v>
      </c>
      <c r="C462" s="22"/>
      <c r="D462" s="18"/>
      <c r="E462" s="18"/>
      <c r="F462" s="18"/>
      <c r="G462" s="20"/>
      <c r="H462" s="18"/>
      <c r="I462" s="18"/>
      <c r="J462" s="18"/>
      <c r="K462" s="18"/>
    </row>
    <row r="463" spans="1:11" s="6" customFormat="1" ht="19.5">
      <c r="A463" s="131">
        <v>1</v>
      </c>
      <c r="B463" s="82" t="s">
        <v>267</v>
      </c>
      <c r="C463" s="65" t="s">
        <v>0</v>
      </c>
      <c r="D463" s="18">
        <v>3814</v>
      </c>
      <c r="E463" s="18"/>
      <c r="F463" s="18"/>
      <c r="G463" s="20"/>
      <c r="H463" s="18">
        <v>600</v>
      </c>
      <c r="I463" s="18">
        <v>250</v>
      </c>
      <c r="J463" s="18">
        <v>9800</v>
      </c>
      <c r="K463" s="18">
        <f>SUM(D463:J463)</f>
        <v>14464</v>
      </c>
    </row>
    <row r="464" spans="1:11" s="6" customFormat="1" ht="18.75">
      <c r="A464" s="131">
        <v>1</v>
      </c>
      <c r="B464" s="17" t="s">
        <v>289</v>
      </c>
      <c r="C464" s="65" t="s">
        <v>1</v>
      </c>
      <c r="D464" s="18">
        <v>2321</v>
      </c>
      <c r="E464" s="18"/>
      <c r="F464" s="18"/>
      <c r="G464" s="18">
        <v>375</v>
      </c>
      <c r="H464" s="18">
        <v>500</v>
      </c>
      <c r="I464" s="18">
        <v>250</v>
      </c>
      <c r="J464" s="18">
        <v>9800</v>
      </c>
      <c r="K464" s="18">
        <f>SUM(D464:J464)</f>
        <v>13246</v>
      </c>
    </row>
    <row r="465" spans="1:11" s="6" customFormat="1" ht="19.5" thickBot="1">
      <c r="A465" s="136">
        <v>1</v>
      </c>
      <c r="B465" s="54" t="s">
        <v>419</v>
      </c>
      <c r="C465" s="65" t="s">
        <v>3</v>
      </c>
      <c r="D465" s="13">
        <v>2321</v>
      </c>
      <c r="E465" s="13"/>
      <c r="F465" s="13"/>
      <c r="G465" s="13"/>
      <c r="H465" s="13">
        <v>400</v>
      </c>
      <c r="I465" s="13">
        <v>250</v>
      </c>
      <c r="J465" s="13">
        <v>9800</v>
      </c>
      <c r="K465" s="18">
        <f>SUM(D465:J465)</f>
        <v>12771</v>
      </c>
    </row>
    <row r="466" spans="1:11" s="6" customFormat="1" ht="20.25" thickBot="1">
      <c r="A466" s="137"/>
      <c r="B466" s="33"/>
      <c r="C466" s="32"/>
      <c r="D466" s="16">
        <f>ROUND(SUM(D463:D465),2)</f>
        <v>8456</v>
      </c>
      <c r="E466" s="16">
        <f aca="true" t="shared" si="92" ref="E466:K466">ROUND(SUM(E463:E465),2)</f>
        <v>0</v>
      </c>
      <c r="F466" s="16">
        <f t="shared" si="92"/>
        <v>0</v>
      </c>
      <c r="G466" s="16">
        <f t="shared" si="92"/>
        <v>375</v>
      </c>
      <c r="H466" s="16">
        <f t="shared" si="92"/>
        <v>1500</v>
      </c>
      <c r="I466" s="16">
        <f t="shared" si="92"/>
        <v>750</v>
      </c>
      <c r="J466" s="16">
        <f t="shared" si="92"/>
        <v>29400</v>
      </c>
      <c r="K466" s="16">
        <f t="shared" si="92"/>
        <v>40481</v>
      </c>
    </row>
    <row r="467" spans="1:11" s="6" customFormat="1" ht="19.5">
      <c r="A467" s="131"/>
      <c r="B467" s="99" t="s">
        <v>353</v>
      </c>
      <c r="C467" s="22"/>
      <c r="D467" s="18"/>
      <c r="E467" s="18"/>
      <c r="F467" s="18"/>
      <c r="G467" s="20"/>
      <c r="H467" s="18"/>
      <c r="I467" s="18"/>
      <c r="J467" s="18"/>
      <c r="K467" s="18"/>
    </row>
    <row r="468" spans="1:11" s="6" customFormat="1" ht="19.5">
      <c r="A468" s="131">
        <v>1</v>
      </c>
      <c r="B468" s="82" t="s">
        <v>210</v>
      </c>
      <c r="C468" s="65" t="s">
        <v>0</v>
      </c>
      <c r="D468" s="18">
        <v>3814</v>
      </c>
      <c r="E468" s="18"/>
      <c r="F468" s="18"/>
      <c r="G468" s="20"/>
      <c r="H468" s="18">
        <v>600</v>
      </c>
      <c r="I468" s="18">
        <v>250</v>
      </c>
      <c r="J468" s="18">
        <v>9800</v>
      </c>
      <c r="K468" s="18">
        <f>SUM(D468:J468)</f>
        <v>14464</v>
      </c>
    </row>
    <row r="469" spans="1:11" s="6" customFormat="1" ht="19.5" thickBot="1">
      <c r="A469" s="136">
        <v>1</v>
      </c>
      <c r="B469" s="54" t="s">
        <v>392</v>
      </c>
      <c r="C469" s="65" t="s">
        <v>2</v>
      </c>
      <c r="D469" s="13">
        <v>2321</v>
      </c>
      <c r="E469" s="13"/>
      <c r="F469" s="13">
        <v>35</v>
      </c>
      <c r="G469" s="13"/>
      <c r="H469" s="13">
        <v>300</v>
      </c>
      <c r="I469" s="13">
        <v>250</v>
      </c>
      <c r="J469" s="13">
        <v>9800</v>
      </c>
      <c r="K469" s="18">
        <f>SUM(D469:J469)</f>
        <v>12706</v>
      </c>
    </row>
    <row r="470" spans="1:11" s="6" customFormat="1" ht="20.25" thickBot="1">
      <c r="A470" s="137"/>
      <c r="B470" s="33"/>
      <c r="C470" s="32"/>
      <c r="D470" s="16">
        <f>ROUND(SUM(D468:D469),2)</f>
        <v>6135</v>
      </c>
      <c r="E470" s="16">
        <f aca="true" t="shared" si="93" ref="E470:K470">ROUND(SUM(E468:E469),2)</f>
        <v>0</v>
      </c>
      <c r="F470" s="16">
        <f t="shared" si="93"/>
        <v>35</v>
      </c>
      <c r="G470" s="16">
        <f t="shared" si="93"/>
        <v>0</v>
      </c>
      <c r="H470" s="16">
        <f t="shared" si="93"/>
        <v>900</v>
      </c>
      <c r="I470" s="16">
        <f t="shared" si="93"/>
        <v>500</v>
      </c>
      <c r="J470" s="16">
        <f t="shared" si="93"/>
        <v>19600</v>
      </c>
      <c r="K470" s="16">
        <f t="shared" si="93"/>
        <v>27170</v>
      </c>
    </row>
    <row r="471" spans="1:11" s="6" customFormat="1" ht="19.5">
      <c r="A471" s="131"/>
      <c r="B471" s="85" t="s">
        <v>390</v>
      </c>
      <c r="C471" s="22"/>
      <c r="D471" s="18"/>
      <c r="E471" s="18"/>
      <c r="F471" s="18"/>
      <c r="G471" s="20"/>
      <c r="H471" s="18"/>
      <c r="I471" s="18"/>
      <c r="J471" s="18"/>
      <c r="K471" s="18"/>
    </row>
    <row r="472" spans="1:11" s="6" customFormat="1" ht="19.5" thickBot="1">
      <c r="A472" s="131">
        <v>1</v>
      </c>
      <c r="B472" s="17" t="s">
        <v>391</v>
      </c>
      <c r="C472" s="65" t="s">
        <v>247</v>
      </c>
      <c r="D472" s="18">
        <v>2081</v>
      </c>
      <c r="E472" s="18"/>
      <c r="F472" s="18">
        <v>50</v>
      </c>
      <c r="G472" s="18"/>
      <c r="H472" s="18">
        <v>300</v>
      </c>
      <c r="I472" s="18">
        <v>250</v>
      </c>
      <c r="J472" s="18">
        <v>900</v>
      </c>
      <c r="K472" s="18">
        <f>SUM(D472:J472)</f>
        <v>3581</v>
      </c>
    </row>
    <row r="473" spans="1:11" s="6" customFormat="1" ht="20.25" thickBot="1">
      <c r="A473" s="137"/>
      <c r="B473" s="33"/>
      <c r="C473" s="32"/>
      <c r="D473" s="16">
        <f aca="true" t="shared" si="94" ref="D473:K473">ROUND(SUM(D472:D472),2)</f>
        <v>2081</v>
      </c>
      <c r="E473" s="16">
        <f t="shared" si="94"/>
        <v>0</v>
      </c>
      <c r="F473" s="16">
        <f t="shared" si="94"/>
        <v>50</v>
      </c>
      <c r="G473" s="16">
        <f t="shared" si="94"/>
        <v>0</v>
      </c>
      <c r="H473" s="16">
        <f t="shared" si="94"/>
        <v>300</v>
      </c>
      <c r="I473" s="16">
        <f t="shared" si="94"/>
        <v>250</v>
      </c>
      <c r="J473" s="16">
        <f t="shared" si="94"/>
        <v>900</v>
      </c>
      <c r="K473" s="16">
        <f t="shared" si="94"/>
        <v>3581</v>
      </c>
    </row>
    <row r="474" spans="1:11" s="6" customFormat="1" ht="19.5">
      <c r="A474" s="131"/>
      <c r="B474" s="99" t="s">
        <v>402</v>
      </c>
      <c r="C474" s="22"/>
      <c r="D474" s="18"/>
      <c r="E474" s="18"/>
      <c r="F474" s="18"/>
      <c r="G474" s="20"/>
      <c r="H474" s="18"/>
      <c r="I474" s="18"/>
      <c r="J474" s="18"/>
      <c r="K474" s="18"/>
    </row>
    <row r="475" spans="1:11" s="6" customFormat="1" ht="19.5">
      <c r="A475" s="131">
        <v>1</v>
      </c>
      <c r="B475" s="57" t="s">
        <v>205</v>
      </c>
      <c r="C475" s="65" t="s">
        <v>21</v>
      </c>
      <c r="D475" s="18">
        <v>2241</v>
      </c>
      <c r="E475" s="18"/>
      <c r="F475" s="18"/>
      <c r="G475" s="20"/>
      <c r="H475" s="18">
        <v>450</v>
      </c>
      <c r="I475" s="18">
        <v>250</v>
      </c>
      <c r="J475" s="18">
        <v>2280</v>
      </c>
      <c r="K475" s="18">
        <f>SUM(D475:J475)</f>
        <v>5221</v>
      </c>
    </row>
    <row r="476" spans="1:11" s="6" customFormat="1" ht="19.5">
      <c r="A476" s="131">
        <v>1</v>
      </c>
      <c r="B476" s="17" t="s">
        <v>147</v>
      </c>
      <c r="C476" s="65" t="s">
        <v>247</v>
      </c>
      <c r="D476" s="18">
        <v>2081</v>
      </c>
      <c r="E476" s="18"/>
      <c r="F476" s="18">
        <v>50</v>
      </c>
      <c r="G476" s="20"/>
      <c r="H476" s="18">
        <v>400</v>
      </c>
      <c r="I476" s="18">
        <v>250</v>
      </c>
      <c r="J476" s="18">
        <v>1735</v>
      </c>
      <c r="K476" s="18">
        <f>SUM(D476:J476)</f>
        <v>4516</v>
      </c>
    </row>
    <row r="477" spans="1:11" s="6" customFormat="1" ht="19.5" thickBot="1">
      <c r="A477" s="131">
        <v>1</v>
      </c>
      <c r="B477" s="17" t="s">
        <v>76</v>
      </c>
      <c r="C477" s="65" t="s">
        <v>247</v>
      </c>
      <c r="D477" s="18">
        <v>2081</v>
      </c>
      <c r="E477" s="18"/>
      <c r="F477" s="18">
        <v>50</v>
      </c>
      <c r="G477" s="18"/>
      <c r="H477" s="18">
        <v>400</v>
      </c>
      <c r="I477" s="18">
        <v>250</v>
      </c>
      <c r="J477" s="18">
        <v>1735</v>
      </c>
      <c r="K477" s="18">
        <f>SUM(D477:J477)</f>
        <v>4516</v>
      </c>
    </row>
    <row r="478" spans="1:11" s="6" customFormat="1" ht="20.25" thickBot="1">
      <c r="A478" s="137"/>
      <c r="B478" s="33"/>
      <c r="C478" s="32"/>
      <c r="D478" s="16">
        <f>ROUND(SUM(D475:D477),2)</f>
        <v>6403</v>
      </c>
      <c r="E478" s="16">
        <f aca="true" t="shared" si="95" ref="E478:K478">ROUND(SUM(E475:E477),2)</f>
        <v>0</v>
      </c>
      <c r="F478" s="16">
        <f t="shared" si="95"/>
        <v>100</v>
      </c>
      <c r="G478" s="16">
        <f t="shared" si="95"/>
        <v>0</v>
      </c>
      <c r="H478" s="16">
        <f t="shared" si="95"/>
        <v>1250</v>
      </c>
      <c r="I478" s="16">
        <f t="shared" si="95"/>
        <v>750</v>
      </c>
      <c r="J478" s="16">
        <f t="shared" si="95"/>
        <v>5750</v>
      </c>
      <c r="K478" s="16">
        <f t="shared" si="95"/>
        <v>14253</v>
      </c>
    </row>
    <row r="479" spans="1:11" s="6" customFormat="1" ht="19.5">
      <c r="A479" s="131"/>
      <c r="B479" s="85" t="s">
        <v>405</v>
      </c>
      <c r="C479" s="22"/>
      <c r="D479" s="18"/>
      <c r="E479" s="18"/>
      <c r="F479" s="18"/>
      <c r="G479" s="20"/>
      <c r="H479" s="18"/>
      <c r="I479" s="18"/>
      <c r="J479" s="18"/>
      <c r="K479" s="18"/>
    </row>
    <row r="480" spans="1:11" s="6" customFormat="1" ht="18.75">
      <c r="A480" s="131">
        <v>1</v>
      </c>
      <c r="B480" s="17" t="s">
        <v>406</v>
      </c>
      <c r="C480" s="65" t="s">
        <v>21</v>
      </c>
      <c r="D480" s="18">
        <v>2241</v>
      </c>
      <c r="E480" s="18"/>
      <c r="F480" s="18"/>
      <c r="G480" s="18">
        <v>375</v>
      </c>
      <c r="H480" s="18">
        <v>450</v>
      </c>
      <c r="I480" s="18">
        <v>250</v>
      </c>
      <c r="J480" s="18">
        <v>3318</v>
      </c>
      <c r="K480" s="18">
        <f>SUM(D480:J480)</f>
        <v>6634</v>
      </c>
    </row>
    <row r="481" spans="1:11" s="6" customFormat="1" ht="18.75">
      <c r="A481" s="136">
        <v>1</v>
      </c>
      <c r="B481" s="54" t="s">
        <v>215</v>
      </c>
      <c r="C481" s="65" t="s">
        <v>247</v>
      </c>
      <c r="D481" s="18">
        <v>2081</v>
      </c>
      <c r="E481" s="18"/>
      <c r="F481" s="18">
        <v>35</v>
      </c>
      <c r="G481" s="18"/>
      <c r="H481" s="18">
        <v>400</v>
      </c>
      <c r="I481" s="18">
        <v>250</v>
      </c>
      <c r="J481" s="18">
        <v>1935</v>
      </c>
      <c r="K481" s="18">
        <f>SUM(D481:J481)</f>
        <v>4701</v>
      </c>
    </row>
    <row r="482" spans="1:11" s="6" customFormat="1" ht="19.5" thickBot="1">
      <c r="A482" s="136">
        <v>1</v>
      </c>
      <c r="B482" s="54" t="s">
        <v>312</v>
      </c>
      <c r="C482" s="65" t="s">
        <v>247</v>
      </c>
      <c r="D482" s="13">
        <v>2081</v>
      </c>
      <c r="E482" s="13"/>
      <c r="F482" s="13">
        <v>50</v>
      </c>
      <c r="G482" s="13"/>
      <c r="H482" s="13">
        <v>400</v>
      </c>
      <c r="I482" s="13">
        <v>250</v>
      </c>
      <c r="J482" s="13">
        <v>1935</v>
      </c>
      <c r="K482" s="18">
        <f>SUM(D482:J482)</f>
        <v>4716</v>
      </c>
    </row>
    <row r="483" spans="1:11" s="6" customFormat="1" ht="20.25" thickBot="1">
      <c r="A483" s="137"/>
      <c r="B483" s="33"/>
      <c r="C483" s="32"/>
      <c r="D483" s="16">
        <f>ROUND(SUM(D480:D482),2)</f>
        <v>6403</v>
      </c>
      <c r="E483" s="16">
        <f aca="true" t="shared" si="96" ref="E483:K483">ROUND(SUM(E480:E482),2)</f>
        <v>0</v>
      </c>
      <c r="F483" s="16">
        <f t="shared" si="96"/>
        <v>85</v>
      </c>
      <c r="G483" s="16">
        <f t="shared" si="96"/>
        <v>375</v>
      </c>
      <c r="H483" s="16">
        <f t="shared" si="96"/>
        <v>1250</v>
      </c>
      <c r="I483" s="16">
        <f t="shared" si="96"/>
        <v>750</v>
      </c>
      <c r="J483" s="16">
        <f t="shared" si="96"/>
        <v>7188</v>
      </c>
      <c r="K483" s="16">
        <f t="shared" si="96"/>
        <v>16051</v>
      </c>
    </row>
    <row r="484" spans="1:11" s="6" customFormat="1" ht="19.5">
      <c r="A484" s="131"/>
      <c r="B484" s="85" t="s">
        <v>408</v>
      </c>
      <c r="C484" s="22"/>
      <c r="D484" s="18"/>
      <c r="E484" s="18"/>
      <c r="F484" s="18"/>
      <c r="G484" s="20"/>
      <c r="H484" s="18"/>
      <c r="I484" s="18"/>
      <c r="J484" s="18"/>
      <c r="K484" s="18"/>
    </row>
    <row r="485" spans="1:11" s="6" customFormat="1" ht="18.75">
      <c r="A485" s="131">
        <v>1</v>
      </c>
      <c r="B485" s="17" t="s">
        <v>116</v>
      </c>
      <c r="C485" s="65" t="s">
        <v>252</v>
      </c>
      <c r="D485" s="18">
        <v>3239</v>
      </c>
      <c r="E485" s="18"/>
      <c r="F485" s="18"/>
      <c r="G485" s="18"/>
      <c r="H485" s="18">
        <v>450</v>
      </c>
      <c r="I485" s="18">
        <v>250</v>
      </c>
      <c r="J485" s="18">
        <v>3018</v>
      </c>
      <c r="K485" s="18">
        <f>SUM(D485:J485)</f>
        <v>6957</v>
      </c>
    </row>
    <row r="486" spans="1:11" s="6" customFormat="1" ht="19.5" thickBot="1">
      <c r="A486" s="136">
        <v>1</v>
      </c>
      <c r="B486" s="54" t="s">
        <v>424</v>
      </c>
      <c r="C486" s="65" t="s">
        <v>247</v>
      </c>
      <c r="D486" s="13">
        <v>2081</v>
      </c>
      <c r="E486" s="13"/>
      <c r="F486" s="13">
        <v>35</v>
      </c>
      <c r="G486" s="13"/>
      <c r="H486" s="13">
        <v>350</v>
      </c>
      <c r="I486" s="13">
        <v>250</v>
      </c>
      <c r="J486" s="13">
        <v>1935</v>
      </c>
      <c r="K486" s="18">
        <f>SUM(D486:J486)</f>
        <v>4651</v>
      </c>
    </row>
    <row r="487" spans="1:11" s="6" customFormat="1" ht="20.25" thickBot="1">
      <c r="A487" s="126"/>
      <c r="B487" s="33"/>
      <c r="C487" s="32"/>
      <c r="D487" s="16">
        <f>ROUND(SUM(D485:D486),2)</f>
        <v>5320</v>
      </c>
      <c r="E487" s="16">
        <f aca="true" t="shared" si="97" ref="E487:K487">ROUND(SUM(E485:E486),2)</f>
        <v>0</v>
      </c>
      <c r="F487" s="16">
        <f t="shared" si="97"/>
        <v>35</v>
      </c>
      <c r="G487" s="16">
        <f t="shared" si="97"/>
        <v>0</v>
      </c>
      <c r="H487" s="16">
        <f t="shared" si="97"/>
        <v>800</v>
      </c>
      <c r="I487" s="16">
        <f t="shared" si="97"/>
        <v>500</v>
      </c>
      <c r="J487" s="16">
        <f t="shared" si="97"/>
        <v>4953</v>
      </c>
      <c r="K487" s="16">
        <f t="shared" si="97"/>
        <v>11608</v>
      </c>
    </row>
    <row r="488" ht="19.5">
      <c r="A488" s="143">
        <f>SUM(A2:A487)</f>
        <v>307</v>
      </c>
    </row>
    <row r="489" ht="18.75">
      <c r="B489" s="77"/>
    </row>
  </sheetData>
  <sheetProtection/>
  <printOptions horizontalCentered="1"/>
  <pageMargins left="0" right="0.2362204724409449" top="1.1023622047244095" bottom="0.8267716535433072" header="0.2755905511811024" footer="0"/>
  <pageSetup horizontalDpi="600" verticalDpi="600" orientation="landscape" paperSize="14" scale="43" r:id="rId3"/>
  <headerFooter>
    <oddHeader>&amp;L                 &amp;G&amp;C&amp;"Arial,Negrita"&amp;22&amp;K000080NOMINA DE SALARIO MENSUAL 
DEL SERVICIO EXTERIOR
JULIO 2021
</oddHeader>
    <oddFooter>&amp;C&amp;"Arial,Negrita"&amp;16Página &amp;P de &amp;N</oddFooter>
  </headerFooter>
  <rowBreaks count="8" manualBreakCount="8">
    <brk id="53" max="10" man="1"/>
    <brk id="105" max="10" man="1"/>
    <brk id="152" max="10" man="1"/>
    <brk id="203" max="10" man="1"/>
    <brk id="251" max="10" man="1"/>
    <brk id="301" max="10" man="1"/>
    <brk id="352" max="10" man="1"/>
    <brk id="454" max="10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Ministerio de Relaciones Exteriores</dc:creator>
  <cp:keywords/>
  <dc:description/>
  <cp:lastModifiedBy>Claudia Pamela López Estrada</cp:lastModifiedBy>
  <cp:lastPrinted>2021-08-06T17:17:35Z</cp:lastPrinted>
  <dcterms:created xsi:type="dcterms:W3CDTF">2001-02-20T19:57:31Z</dcterms:created>
  <dcterms:modified xsi:type="dcterms:W3CDTF">2021-08-06T17:31:23Z</dcterms:modified>
  <cp:category/>
  <cp:version/>
  <cp:contentType/>
  <cp:contentStatus/>
</cp:coreProperties>
</file>