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45" windowWidth="12120" windowHeight="9060" tabRatio="808"/>
  </bookViews>
  <sheets>
    <sheet name="ENERO" sheetId="176" r:id="rId1"/>
  </sheets>
  <definedNames>
    <definedName name="_xlnm.Print_Area" localSheetId="0">ENERO!$A$1:$J$40</definedName>
    <definedName name="_xlnm.Print_Titles" localSheetId="0">ENERO!$A:$G,ENERO!$1:$35</definedName>
  </definedNames>
  <calcPr calcId="145621"/>
</workbook>
</file>

<file path=xl/calcChain.xml><?xml version="1.0" encoding="utf-8"?>
<calcChain xmlns="http://schemas.openxmlformats.org/spreadsheetml/2006/main">
  <c r="D19" i="176" l="1"/>
  <c r="F19" i="176" s="1"/>
  <c r="J19" i="176" s="1"/>
  <c r="D33" i="176" l="1"/>
  <c r="F33" i="176" s="1"/>
  <c r="J33" i="176" s="1"/>
  <c r="D32" i="176"/>
  <c r="F32" i="176" s="1"/>
  <c r="J32" i="176" s="1"/>
  <c r="D31" i="176"/>
  <c r="F31" i="176" s="1"/>
  <c r="J31" i="176" s="1"/>
  <c r="D30" i="176"/>
  <c r="F30" i="176" s="1"/>
  <c r="J30" i="176" s="1"/>
  <c r="D29" i="176"/>
  <c r="F29" i="176" s="1"/>
  <c r="J29" i="176" s="1"/>
  <c r="D28" i="176"/>
  <c r="F28" i="176" s="1"/>
  <c r="J28" i="176" s="1"/>
  <c r="D27" i="176"/>
  <c r="F27" i="176" s="1"/>
  <c r="J27" i="176" s="1"/>
  <c r="D26" i="176"/>
  <c r="F26" i="176" s="1"/>
  <c r="J26" i="176" s="1"/>
  <c r="D25" i="176"/>
  <c r="F25" i="176" s="1"/>
  <c r="J25" i="176" s="1"/>
  <c r="D24" i="176"/>
  <c r="F24" i="176" s="1"/>
  <c r="J24" i="176" s="1"/>
  <c r="D23" i="176"/>
  <c r="F23" i="176" s="1"/>
  <c r="J23" i="176" s="1"/>
  <c r="D22" i="176"/>
  <c r="F22" i="176" s="1"/>
  <c r="J22" i="176" s="1"/>
  <c r="F21" i="176"/>
  <c r="J21" i="176" s="1"/>
  <c r="D20" i="176"/>
  <c r="F20" i="176" s="1"/>
  <c r="J20" i="176" s="1"/>
  <c r="D18" i="176"/>
  <c r="F18" i="176" s="1"/>
  <c r="J18" i="176" s="1"/>
  <c r="D17" i="176"/>
  <c r="F17" i="176" s="1"/>
  <c r="J17" i="176" s="1"/>
  <c r="D16" i="176"/>
  <c r="F16" i="176" s="1"/>
  <c r="J16" i="176" s="1"/>
  <c r="D15" i="176"/>
  <c r="F15" i="176" s="1"/>
  <c r="J15" i="176" s="1"/>
  <c r="D14" i="176"/>
  <c r="F14" i="176" s="1"/>
  <c r="J14" i="176" s="1"/>
  <c r="D13" i="176"/>
  <c r="F13" i="176" s="1"/>
  <c r="J13" i="176" s="1"/>
  <c r="D12" i="176"/>
  <c r="F12" i="176" s="1"/>
  <c r="J12" i="176" s="1"/>
  <c r="D11" i="176"/>
  <c r="F11" i="176" s="1"/>
  <c r="J11" i="176" s="1"/>
  <c r="F10" i="176"/>
  <c r="J10" i="176" s="1"/>
  <c r="D9" i="176"/>
  <c r="F9" i="176" s="1"/>
  <c r="J9" i="176" s="1"/>
  <c r="D8" i="176"/>
  <c r="F8" i="176" s="1"/>
  <c r="J8" i="176" s="1"/>
</calcChain>
</file>

<file path=xl/sharedStrings.xml><?xml version="1.0" encoding="utf-8"?>
<sst xmlns="http://schemas.openxmlformats.org/spreadsheetml/2006/main" count="37" uniqueCount="37">
  <si>
    <t>RENGLON 031</t>
  </si>
  <si>
    <t>CONSERJE</t>
  </si>
  <si>
    <t>PEON</t>
  </si>
  <si>
    <t>PEON VIGILANTE III</t>
  </si>
  <si>
    <t>ALBAÑIL I</t>
  </si>
  <si>
    <t>BODEGUERO IV</t>
  </si>
  <si>
    <t>AUXILIAR DE BODEGA</t>
  </si>
  <si>
    <t>PEON VIVANDERA</t>
  </si>
  <si>
    <t>CAPORAL</t>
  </si>
  <si>
    <t>ALBAÑIL II</t>
  </si>
  <si>
    <t>PEON VIGILANTE II</t>
  </si>
  <si>
    <t>PEON VIGILANTE IV</t>
  </si>
  <si>
    <t>AUXILIAR DE ALBAÑILERIA</t>
  </si>
  <si>
    <t>OPERADOR DE OBSERVACION GEOHIDROMETEOROLOGICA</t>
  </si>
  <si>
    <t>CANTIDAD</t>
  </si>
  <si>
    <t>PUESTOS OFICIALES</t>
  </si>
  <si>
    <t>SALARIO DIARIO</t>
  </si>
  <si>
    <t>PILOTO II VEHICULOS PESADOS</t>
  </si>
  <si>
    <t>TRAB. DE MATER. Y SUELOS</t>
  </si>
  <si>
    <t>PEON VIGILANTE I</t>
  </si>
  <si>
    <t>OPERADOR DE EQUIPO DE ESTADISTICA</t>
  </si>
  <si>
    <t>BONO               66-2000</t>
  </si>
  <si>
    <t>SALARIO MENSUAL</t>
  </si>
  <si>
    <t>TOTAL MENSUAL NOMINAL</t>
  </si>
  <si>
    <t>PINTOR II</t>
  </si>
  <si>
    <t>BODEGUERO I</t>
  </si>
  <si>
    <t xml:space="preserve"> BONO MONERARIO AC. MIN.     88-2017</t>
  </si>
  <si>
    <t>MAESTRO DE OBRAS</t>
  </si>
  <si>
    <t>ALBAÑIL V</t>
  </si>
  <si>
    <t>BODEGUERO II</t>
  </si>
  <si>
    <t>ENCUADERNADOR</t>
  </si>
  <si>
    <t>PEON VIGILANTE V</t>
  </si>
  <si>
    <t>TRABAJADOR VIVANDERA</t>
  </si>
  <si>
    <t xml:space="preserve"> BONO AJUSTE SALARIAL AC. MIN.     387-2020</t>
  </si>
  <si>
    <t>PUESTOS Y SALARIOS ENERO  de 2021</t>
  </si>
  <si>
    <t>HERRERO IV</t>
  </si>
  <si>
    <t>TOTAL DE PUESTOS OFICIALES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</si>
</sst>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6">
    <font>
      <sz val="9"/>
      <name val="Geneva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Geneva"/>
    </font>
    <font>
      <b/>
      <sz val="9"/>
      <name val="Geneva"/>
    </font>
    <font>
      <b/>
      <sz val="8"/>
      <name val="Times New Roman"/>
      <family val="1"/>
    </font>
    <font>
      <b/>
      <sz val="11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Geneva"/>
    </font>
    <font>
      <sz val="9"/>
      <color rgb="FFFF0000"/>
      <name val="Geneva"/>
    </font>
    <font>
      <sz val="9"/>
      <name val="Geneva"/>
    </font>
    <font>
      <sz val="9"/>
      <color theme="1"/>
      <name val="Geneva"/>
    </font>
    <font>
      <b/>
      <sz val="16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4" fontId="7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164" fontId="2" fillId="2" borderId="0" xfId="0" applyNumberFormat="1" applyFont="1" applyFill="1"/>
    <xf numFmtId="0" fontId="8" fillId="2" borderId="0" xfId="0" applyFont="1" applyFill="1"/>
    <xf numFmtId="164" fontId="3" fillId="2" borderId="0" xfId="0" applyNumberFormat="1" applyFont="1" applyFill="1"/>
    <xf numFmtId="0" fontId="11" fillId="2" borderId="0" xfId="0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Border="1"/>
    <xf numFmtId="164" fontId="12" fillId="2" borderId="0" xfId="1" applyNumberFormat="1" applyFont="1" applyFill="1" applyBorder="1"/>
    <xf numFmtId="164" fontId="12" fillId="2" borderId="0" xfId="1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64" fontId="0" fillId="2" borderId="0" xfId="1" applyNumberFormat="1" applyFont="1" applyFill="1" applyBorder="1"/>
    <xf numFmtId="164" fontId="0" fillId="2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1" applyFont="1" applyFill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left" wrapText="1"/>
    </xf>
    <xf numFmtId="37" fontId="0" fillId="2" borderId="0" xfId="1" applyNumberFormat="1" applyFont="1" applyFill="1" applyBorder="1"/>
    <xf numFmtId="164" fontId="11" fillId="2" borderId="0" xfId="0" applyNumberFormat="1" applyFont="1" applyFill="1"/>
    <xf numFmtId="0" fontId="14" fillId="2" borderId="0" xfId="0" applyFont="1" applyFill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71"/>
  <sheetViews>
    <sheetView tabSelected="1" topLeftCell="A6" zoomScale="140" zoomScaleNormal="140" workbookViewId="0">
      <pane ySplit="1860" activePane="bottomLeft"/>
      <selection activeCell="D6" sqref="D1:E1048576"/>
      <selection pane="bottomLeft" activeCell="L17" sqref="L17"/>
    </sheetView>
  </sheetViews>
  <sheetFormatPr baseColWidth="10" defaultRowHeight="12"/>
  <cols>
    <col min="1" max="1" width="7.7109375" style="1" customWidth="1"/>
    <col min="2" max="2" width="2" style="1" customWidth="1"/>
    <col min="3" max="3" width="49" style="1" customWidth="1"/>
    <col min="4" max="4" width="9.7109375" style="1" hidden="1" customWidth="1"/>
    <col min="5" max="5" width="10.5703125" style="1" hidden="1" customWidth="1"/>
    <col min="6" max="6" width="10.5703125" style="1" customWidth="1"/>
    <col min="7" max="7" width="9.42578125" style="1" customWidth="1"/>
    <col min="8" max="10" width="10.85546875" style="1" customWidth="1"/>
    <col min="11" max="16384" width="11.42578125" style="1"/>
  </cols>
  <sheetData>
    <row r="1" spans="1: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2" ht="17.25" customHeight="1" thickBot="1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s="2" customFormat="1" ht="1.5" hidden="1" customHeight="1" thickBot="1">
      <c r="A4" s="36"/>
      <c r="B4" s="36"/>
      <c r="C4" s="36"/>
      <c r="D4" s="36"/>
      <c r="E4" s="36"/>
      <c r="F4" s="36"/>
      <c r="G4" s="36"/>
      <c r="H4" s="34"/>
      <c r="I4" s="34"/>
    </row>
    <row r="5" spans="1:12" s="2" customFormat="1" ht="0.75" hidden="1" customHeight="1">
      <c r="A5" s="36"/>
      <c r="B5" s="36"/>
      <c r="C5" s="36"/>
      <c r="D5" s="36"/>
      <c r="E5" s="36"/>
      <c r="F5" s="36"/>
      <c r="G5" s="36"/>
      <c r="H5" s="34"/>
      <c r="I5" s="34"/>
    </row>
    <row r="6" spans="1:12" s="2" customFormat="1" ht="54" customHeight="1" thickBot="1">
      <c r="A6" s="22" t="s">
        <v>14</v>
      </c>
      <c r="B6" s="22"/>
      <c r="C6" s="23" t="s">
        <v>15</v>
      </c>
      <c r="D6" s="24" t="s">
        <v>16</v>
      </c>
      <c r="E6" s="24"/>
      <c r="F6" s="24" t="s">
        <v>22</v>
      </c>
      <c r="G6" s="24" t="s">
        <v>21</v>
      </c>
      <c r="H6" s="24" t="s">
        <v>26</v>
      </c>
      <c r="I6" s="24" t="s">
        <v>33</v>
      </c>
      <c r="J6" s="24" t="s">
        <v>23</v>
      </c>
    </row>
    <row r="7" spans="1:12" s="2" customFormat="1" ht="0.75" customHeight="1">
      <c r="A7" s="26"/>
      <c r="B7" s="26"/>
      <c r="C7" s="27"/>
      <c r="D7" s="27"/>
      <c r="E7" s="27"/>
      <c r="F7" s="27"/>
      <c r="G7" s="4"/>
      <c r="H7" s="4"/>
      <c r="I7" s="4"/>
    </row>
    <row r="8" spans="1:12" s="14" customFormat="1">
      <c r="A8" s="19">
        <v>1</v>
      </c>
      <c r="B8" s="19"/>
      <c r="C8" s="16" t="s">
        <v>4</v>
      </c>
      <c r="D8" s="20">
        <f>69.14+3.4</f>
        <v>72.540000000000006</v>
      </c>
      <c r="E8" s="28">
        <v>31</v>
      </c>
      <c r="F8" s="20">
        <f>SUM(D8*E8)</f>
        <v>2248.7400000000002</v>
      </c>
      <c r="G8" s="21">
        <v>250</v>
      </c>
      <c r="H8" s="21">
        <v>604.54</v>
      </c>
      <c r="I8" s="21">
        <v>190.06</v>
      </c>
      <c r="J8" s="21">
        <f>SUM(F8+G8+H8+I8)</f>
        <v>3293.34</v>
      </c>
      <c r="K8" s="29"/>
      <c r="L8" s="29"/>
    </row>
    <row r="9" spans="1:12" s="14" customFormat="1">
      <c r="A9" s="19">
        <v>1</v>
      </c>
      <c r="B9" s="19"/>
      <c r="C9" s="16" t="s">
        <v>9</v>
      </c>
      <c r="D9" s="17">
        <f>70.19+3.4</f>
        <v>73.59</v>
      </c>
      <c r="E9" s="28">
        <v>31</v>
      </c>
      <c r="F9" s="20">
        <f t="shared" ref="F9:F33" si="0">SUM(D9*E9)</f>
        <v>2281.29</v>
      </c>
      <c r="G9" s="21">
        <v>250</v>
      </c>
      <c r="H9" s="21">
        <v>604.54</v>
      </c>
      <c r="I9" s="21">
        <v>190.06</v>
      </c>
      <c r="J9" s="21">
        <f t="shared" ref="J9:J32" si="1">SUM(F9+G9+H9+I9)</f>
        <v>3325.89</v>
      </c>
      <c r="L9" s="29"/>
    </row>
    <row r="10" spans="1:12" s="14" customFormat="1">
      <c r="A10" s="19">
        <v>2</v>
      </c>
      <c r="B10" s="19"/>
      <c r="C10" s="25" t="s">
        <v>28</v>
      </c>
      <c r="D10" s="17">
        <v>77.59</v>
      </c>
      <c r="E10" s="28">
        <v>31</v>
      </c>
      <c r="F10" s="20">
        <f>SUM(D10*E10)</f>
        <v>2405.29</v>
      </c>
      <c r="G10" s="21">
        <v>250</v>
      </c>
      <c r="H10" s="21">
        <v>604.54</v>
      </c>
      <c r="I10" s="21">
        <v>190.06</v>
      </c>
      <c r="J10" s="21">
        <f t="shared" si="1"/>
        <v>3449.89</v>
      </c>
      <c r="L10" s="29"/>
    </row>
    <row r="11" spans="1:12" s="14" customFormat="1">
      <c r="A11" s="15">
        <v>1</v>
      </c>
      <c r="B11" s="15"/>
      <c r="C11" s="16" t="s">
        <v>12</v>
      </c>
      <c r="D11" s="17">
        <f>68+3.4</f>
        <v>71.400000000000006</v>
      </c>
      <c r="E11" s="28">
        <v>31</v>
      </c>
      <c r="F11" s="20">
        <f t="shared" si="0"/>
        <v>2213.4</v>
      </c>
      <c r="G11" s="21">
        <v>250</v>
      </c>
      <c r="H11" s="21">
        <v>604.54</v>
      </c>
      <c r="I11" s="21">
        <v>190.06</v>
      </c>
      <c r="J11" s="21">
        <f>SUM(F11+G11+H11+I11)</f>
        <v>3258</v>
      </c>
      <c r="L11" s="29"/>
    </row>
    <row r="12" spans="1:12" s="14" customFormat="1">
      <c r="A12" s="15">
        <v>1</v>
      </c>
      <c r="B12" s="15"/>
      <c r="C12" s="16" t="s">
        <v>6</v>
      </c>
      <c r="D12" s="17">
        <f>68+3.4</f>
        <v>71.400000000000006</v>
      </c>
      <c r="E12" s="28">
        <v>31</v>
      </c>
      <c r="F12" s="20">
        <f t="shared" si="0"/>
        <v>2213.4</v>
      </c>
      <c r="G12" s="21">
        <v>250</v>
      </c>
      <c r="H12" s="21">
        <v>604.54</v>
      </c>
      <c r="I12" s="21">
        <v>190.06</v>
      </c>
      <c r="J12" s="21">
        <f t="shared" si="1"/>
        <v>3258</v>
      </c>
      <c r="L12" s="29"/>
    </row>
    <row r="13" spans="1:12" s="14" customFormat="1">
      <c r="A13" s="15">
        <v>1</v>
      </c>
      <c r="B13" s="15"/>
      <c r="C13" s="25" t="s">
        <v>25</v>
      </c>
      <c r="D13" s="17">
        <f>70.19+3.4</f>
        <v>73.59</v>
      </c>
      <c r="E13" s="28">
        <v>31</v>
      </c>
      <c r="F13" s="20">
        <f t="shared" si="0"/>
        <v>2281.29</v>
      </c>
      <c r="G13" s="21">
        <v>250</v>
      </c>
      <c r="H13" s="21">
        <v>604.54</v>
      </c>
      <c r="I13" s="21">
        <v>190.06</v>
      </c>
      <c r="J13" s="21">
        <f t="shared" si="1"/>
        <v>3325.89</v>
      </c>
      <c r="L13" s="29"/>
    </row>
    <row r="14" spans="1:12" s="14" customFormat="1">
      <c r="A14" s="15">
        <v>2</v>
      </c>
      <c r="B14" s="15"/>
      <c r="C14" s="25" t="s">
        <v>29</v>
      </c>
      <c r="D14" s="17">
        <f>71.23+3.4</f>
        <v>74.63000000000001</v>
      </c>
      <c r="E14" s="28">
        <v>31</v>
      </c>
      <c r="F14" s="20">
        <f t="shared" si="0"/>
        <v>2313.5300000000002</v>
      </c>
      <c r="G14" s="21">
        <v>250</v>
      </c>
      <c r="H14" s="21">
        <v>604.54</v>
      </c>
      <c r="I14" s="21">
        <v>190.06</v>
      </c>
      <c r="J14" s="21">
        <f t="shared" si="1"/>
        <v>3358.13</v>
      </c>
      <c r="L14" s="29"/>
    </row>
    <row r="15" spans="1:12" s="14" customFormat="1">
      <c r="A15" s="15">
        <v>6</v>
      </c>
      <c r="B15" s="15"/>
      <c r="C15" s="16" t="s">
        <v>5</v>
      </c>
      <c r="D15" s="17">
        <f>73.19+3.4</f>
        <v>76.59</v>
      </c>
      <c r="E15" s="28">
        <v>31</v>
      </c>
      <c r="F15" s="20">
        <f t="shared" si="0"/>
        <v>2374.29</v>
      </c>
      <c r="G15" s="21">
        <v>250</v>
      </c>
      <c r="H15" s="21">
        <v>604.54</v>
      </c>
      <c r="I15" s="21">
        <v>190.06</v>
      </c>
      <c r="J15" s="21">
        <f t="shared" si="1"/>
        <v>3418.89</v>
      </c>
      <c r="L15" s="29"/>
    </row>
    <row r="16" spans="1:12" s="14" customFormat="1">
      <c r="A16" s="15">
        <v>2</v>
      </c>
      <c r="B16" s="15"/>
      <c r="C16" s="16" t="s">
        <v>8</v>
      </c>
      <c r="D16" s="17">
        <f>71.23+3.4</f>
        <v>74.63000000000001</v>
      </c>
      <c r="E16" s="28">
        <v>31</v>
      </c>
      <c r="F16" s="20">
        <f t="shared" si="0"/>
        <v>2313.5300000000002</v>
      </c>
      <c r="G16" s="21">
        <v>250</v>
      </c>
      <c r="H16" s="21">
        <v>604.54</v>
      </c>
      <c r="I16" s="21">
        <v>190.06</v>
      </c>
      <c r="J16" s="21">
        <f t="shared" si="1"/>
        <v>3358.13</v>
      </c>
      <c r="L16" s="29"/>
    </row>
    <row r="17" spans="1:12" s="14" customFormat="1">
      <c r="A17" s="15">
        <v>1</v>
      </c>
      <c r="B17" s="15"/>
      <c r="C17" s="16" t="s">
        <v>1</v>
      </c>
      <c r="D17" s="17">
        <f>68+3.4</f>
        <v>71.400000000000006</v>
      </c>
      <c r="E17" s="28">
        <v>31</v>
      </c>
      <c r="F17" s="20">
        <f t="shared" si="0"/>
        <v>2213.4</v>
      </c>
      <c r="G17" s="21">
        <v>250</v>
      </c>
      <c r="H17" s="21">
        <v>604.54</v>
      </c>
      <c r="I17" s="21">
        <v>190.06</v>
      </c>
      <c r="J17" s="21">
        <f t="shared" si="1"/>
        <v>3258</v>
      </c>
      <c r="L17" s="29"/>
    </row>
    <row r="18" spans="1:12" s="14" customFormat="1">
      <c r="A18" s="15">
        <v>1</v>
      </c>
      <c r="B18" s="15"/>
      <c r="C18" s="25" t="s">
        <v>30</v>
      </c>
      <c r="D18" s="17">
        <f>69.14+3.4</f>
        <v>72.540000000000006</v>
      </c>
      <c r="E18" s="28">
        <v>31</v>
      </c>
      <c r="F18" s="20">
        <f t="shared" si="0"/>
        <v>2248.7400000000002</v>
      </c>
      <c r="G18" s="21">
        <v>250</v>
      </c>
      <c r="H18" s="21">
        <v>604.54</v>
      </c>
      <c r="I18" s="21">
        <v>190.06</v>
      </c>
      <c r="J18" s="21">
        <f t="shared" si="1"/>
        <v>3293.34</v>
      </c>
      <c r="L18" s="29"/>
    </row>
    <row r="19" spans="1:12" s="14" customFormat="1">
      <c r="A19" s="15">
        <v>1</v>
      </c>
      <c r="B19" s="15"/>
      <c r="C19" s="25" t="s">
        <v>35</v>
      </c>
      <c r="D19" s="17">
        <f>72.24+3.4</f>
        <v>75.64</v>
      </c>
      <c r="E19" s="28">
        <v>31</v>
      </c>
      <c r="F19" s="20">
        <f t="shared" ref="F19" si="2">SUM(D19*E19)</f>
        <v>2344.84</v>
      </c>
      <c r="G19" s="21">
        <v>250</v>
      </c>
      <c r="H19" s="21">
        <v>604.54</v>
      </c>
      <c r="I19" s="21">
        <v>190.06</v>
      </c>
      <c r="J19" s="21">
        <f t="shared" ref="J19" si="3">SUM(F19+G19+H19+I19)</f>
        <v>3389.44</v>
      </c>
      <c r="L19" s="29"/>
    </row>
    <row r="20" spans="1:12" s="14" customFormat="1">
      <c r="A20" s="15">
        <v>1</v>
      </c>
      <c r="B20" s="15"/>
      <c r="C20" s="25" t="s">
        <v>27</v>
      </c>
      <c r="D20" s="17">
        <f>74.85+3.4</f>
        <v>78.25</v>
      </c>
      <c r="E20" s="28">
        <v>31</v>
      </c>
      <c r="F20" s="20">
        <f t="shared" si="0"/>
        <v>2425.75</v>
      </c>
      <c r="G20" s="21">
        <v>250</v>
      </c>
      <c r="H20" s="21">
        <v>604.54</v>
      </c>
      <c r="I20" s="21">
        <v>190.06</v>
      </c>
      <c r="J20" s="21">
        <f t="shared" si="1"/>
        <v>3470.35</v>
      </c>
      <c r="L20" s="29"/>
    </row>
    <row r="21" spans="1:12" s="14" customFormat="1">
      <c r="A21" s="15">
        <v>1</v>
      </c>
      <c r="B21" s="15"/>
      <c r="C21" s="16" t="s">
        <v>20</v>
      </c>
      <c r="D21" s="17">
        <v>73.59</v>
      </c>
      <c r="E21" s="28">
        <v>31</v>
      </c>
      <c r="F21" s="20">
        <f t="shared" si="0"/>
        <v>2281.29</v>
      </c>
      <c r="G21" s="21">
        <v>250</v>
      </c>
      <c r="H21" s="21">
        <v>604.54</v>
      </c>
      <c r="I21" s="21">
        <v>190.06</v>
      </c>
      <c r="J21" s="21">
        <f t="shared" si="1"/>
        <v>3325.89</v>
      </c>
      <c r="L21" s="29"/>
    </row>
    <row r="22" spans="1:12" s="14" customFormat="1">
      <c r="A22" s="15">
        <v>1</v>
      </c>
      <c r="B22" s="15"/>
      <c r="C22" s="25" t="s">
        <v>13</v>
      </c>
      <c r="D22" s="17">
        <f>69.14+3.4</f>
        <v>72.540000000000006</v>
      </c>
      <c r="E22" s="28">
        <v>31</v>
      </c>
      <c r="F22" s="20">
        <f t="shared" si="0"/>
        <v>2248.7400000000002</v>
      </c>
      <c r="G22" s="21">
        <v>250</v>
      </c>
      <c r="H22" s="21">
        <v>604.54</v>
      </c>
      <c r="I22" s="21">
        <v>190.06</v>
      </c>
      <c r="J22" s="21">
        <f t="shared" si="1"/>
        <v>3293.34</v>
      </c>
      <c r="L22" s="29"/>
    </row>
    <row r="23" spans="1:12" s="14" customFormat="1">
      <c r="A23" s="15">
        <v>20</v>
      </c>
      <c r="B23" s="15"/>
      <c r="C23" s="16" t="s">
        <v>2</v>
      </c>
      <c r="D23" s="17">
        <f>68+3.4</f>
        <v>71.400000000000006</v>
      </c>
      <c r="E23" s="28">
        <v>31</v>
      </c>
      <c r="F23" s="20">
        <f t="shared" si="0"/>
        <v>2213.4</v>
      </c>
      <c r="G23" s="21">
        <v>250</v>
      </c>
      <c r="H23" s="21">
        <v>604.54</v>
      </c>
      <c r="I23" s="21">
        <v>190.06</v>
      </c>
      <c r="J23" s="21">
        <f t="shared" si="1"/>
        <v>3258</v>
      </c>
      <c r="L23" s="29"/>
    </row>
    <row r="24" spans="1:12" s="14" customFormat="1">
      <c r="A24" s="15">
        <v>2</v>
      </c>
      <c r="B24" s="15"/>
      <c r="C24" s="16" t="s">
        <v>19</v>
      </c>
      <c r="D24" s="17">
        <f>68+3.4</f>
        <v>71.400000000000006</v>
      </c>
      <c r="E24" s="28">
        <v>31</v>
      </c>
      <c r="F24" s="20">
        <f t="shared" si="0"/>
        <v>2213.4</v>
      </c>
      <c r="G24" s="21">
        <v>250</v>
      </c>
      <c r="H24" s="21">
        <v>604.54</v>
      </c>
      <c r="I24" s="21">
        <v>190.06</v>
      </c>
      <c r="J24" s="21">
        <f t="shared" si="1"/>
        <v>3258</v>
      </c>
      <c r="L24" s="29"/>
    </row>
    <row r="25" spans="1:12" s="14" customFormat="1">
      <c r="A25" s="15">
        <v>6</v>
      </c>
      <c r="B25" s="15"/>
      <c r="C25" s="16" t="s">
        <v>10</v>
      </c>
      <c r="D25" s="17">
        <f>69.14+3.4</f>
        <v>72.540000000000006</v>
      </c>
      <c r="E25" s="28">
        <v>31</v>
      </c>
      <c r="F25" s="20">
        <f t="shared" si="0"/>
        <v>2248.7400000000002</v>
      </c>
      <c r="G25" s="21">
        <v>250</v>
      </c>
      <c r="H25" s="21">
        <v>604.54</v>
      </c>
      <c r="I25" s="21">
        <v>190.06</v>
      </c>
      <c r="J25" s="21">
        <f t="shared" si="1"/>
        <v>3293.34</v>
      </c>
      <c r="L25" s="29"/>
    </row>
    <row r="26" spans="1:12" s="14" customFormat="1">
      <c r="A26" s="15">
        <v>4</v>
      </c>
      <c r="B26" s="15"/>
      <c r="C26" s="16" t="s">
        <v>3</v>
      </c>
      <c r="D26" s="17">
        <f>70.19+3.4</f>
        <v>73.59</v>
      </c>
      <c r="E26" s="28">
        <v>31</v>
      </c>
      <c r="F26" s="20">
        <f t="shared" si="0"/>
        <v>2281.29</v>
      </c>
      <c r="G26" s="21">
        <v>250</v>
      </c>
      <c r="H26" s="21">
        <v>604.54</v>
      </c>
      <c r="I26" s="21">
        <v>190.06</v>
      </c>
      <c r="J26" s="21">
        <f t="shared" si="1"/>
        <v>3325.89</v>
      </c>
      <c r="L26" s="29"/>
    </row>
    <row r="27" spans="1:12" s="14" customFormat="1">
      <c r="A27" s="15">
        <v>6</v>
      </c>
      <c r="B27" s="15"/>
      <c r="C27" s="16" t="s">
        <v>11</v>
      </c>
      <c r="D27" s="17">
        <f>71.23+3.4</f>
        <v>74.63000000000001</v>
      </c>
      <c r="E27" s="28">
        <v>31</v>
      </c>
      <c r="F27" s="20">
        <f t="shared" si="0"/>
        <v>2313.5300000000002</v>
      </c>
      <c r="G27" s="21">
        <v>250</v>
      </c>
      <c r="H27" s="21">
        <v>604.54</v>
      </c>
      <c r="I27" s="21">
        <v>190.06</v>
      </c>
      <c r="J27" s="21">
        <f t="shared" si="1"/>
        <v>3358.13</v>
      </c>
      <c r="L27" s="29"/>
    </row>
    <row r="28" spans="1:12" s="14" customFormat="1">
      <c r="A28" s="15">
        <v>2</v>
      </c>
      <c r="B28" s="15"/>
      <c r="C28" s="25" t="s">
        <v>31</v>
      </c>
      <c r="D28" s="18">
        <f>72.24+3.4</f>
        <v>75.64</v>
      </c>
      <c r="E28" s="28">
        <v>31</v>
      </c>
      <c r="F28" s="20">
        <f t="shared" si="0"/>
        <v>2344.84</v>
      </c>
      <c r="G28" s="21">
        <v>250</v>
      </c>
      <c r="H28" s="21">
        <v>604.54</v>
      </c>
      <c r="I28" s="21">
        <v>190.06</v>
      </c>
      <c r="J28" s="21">
        <f t="shared" si="1"/>
        <v>3389.44</v>
      </c>
      <c r="L28" s="29"/>
    </row>
    <row r="29" spans="1:12" s="14" customFormat="1">
      <c r="A29" s="15">
        <v>1</v>
      </c>
      <c r="B29" s="15"/>
      <c r="C29" s="16" t="s">
        <v>7</v>
      </c>
      <c r="D29" s="17">
        <f>68+3.4</f>
        <v>71.400000000000006</v>
      </c>
      <c r="E29" s="28">
        <v>31</v>
      </c>
      <c r="F29" s="20">
        <f t="shared" si="0"/>
        <v>2213.4</v>
      </c>
      <c r="G29" s="21">
        <v>250</v>
      </c>
      <c r="H29" s="21">
        <v>604.54</v>
      </c>
      <c r="I29" s="21">
        <v>190.06</v>
      </c>
      <c r="J29" s="21">
        <f t="shared" si="1"/>
        <v>3258</v>
      </c>
      <c r="L29" s="29"/>
    </row>
    <row r="30" spans="1:12">
      <c r="A30" s="15">
        <v>7</v>
      </c>
      <c r="B30" s="15"/>
      <c r="C30" s="16" t="s">
        <v>17</v>
      </c>
      <c r="D30" s="17">
        <f>74.85+3.4</f>
        <v>78.25</v>
      </c>
      <c r="E30" s="28">
        <v>31</v>
      </c>
      <c r="F30" s="20">
        <f t="shared" si="0"/>
        <v>2425.75</v>
      </c>
      <c r="G30" s="21">
        <v>250</v>
      </c>
      <c r="H30" s="21">
        <v>604.54</v>
      </c>
      <c r="I30" s="21">
        <v>190.06</v>
      </c>
      <c r="J30" s="21">
        <f t="shared" si="1"/>
        <v>3470.35</v>
      </c>
      <c r="L30" s="29"/>
    </row>
    <row r="31" spans="1:12">
      <c r="A31" s="15">
        <v>1</v>
      </c>
      <c r="B31" s="15"/>
      <c r="C31" s="25" t="s">
        <v>24</v>
      </c>
      <c r="D31" s="17">
        <f>70.19+3.4</f>
        <v>73.59</v>
      </c>
      <c r="E31" s="28">
        <v>31</v>
      </c>
      <c r="F31" s="20">
        <f t="shared" si="0"/>
        <v>2281.29</v>
      </c>
      <c r="G31" s="21">
        <v>250</v>
      </c>
      <c r="H31" s="21">
        <v>604.54</v>
      </c>
      <c r="I31" s="21">
        <v>190.06</v>
      </c>
      <c r="J31" s="21">
        <f>SUM(F31+G31+H31+I31)</f>
        <v>3325.89</v>
      </c>
      <c r="L31" s="29"/>
    </row>
    <row r="32" spans="1:12">
      <c r="A32" s="15">
        <v>1</v>
      </c>
      <c r="B32" s="15"/>
      <c r="C32" s="16" t="s">
        <v>18</v>
      </c>
      <c r="D32" s="17">
        <f>69.14+3.4</f>
        <v>72.540000000000006</v>
      </c>
      <c r="E32" s="28">
        <v>31</v>
      </c>
      <c r="F32" s="20">
        <f t="shared" si="0"/>
        <v>2248.7400000000002</v>
      </c>
      <c r="G32" s="21">
        <v>250</v>
      </c>
      <c r="H32" s="21">
        <v>604.54</v>
      </c>
      <c r="I32" s="21">
        <v>190.06</v>
      </c>
      <c r="J32" s="21">
        <f t="shared" si="1"/>
        <v>3293.34</v>
      </c>
      <c r="L32" s="29"/>
    </row>
    <row r="33" spans="1:12">
      <c r="A33" s="32">
        <v>1</v>
      </c>
      <c r="B33" s="3"/>
      <c r="C33" s="3" t="s">
        <v>32</v>
      </c>
      <c r="D33" s="17">
        <f>69.14+3.4</f>
        <v>72.540000000000006</v>
      </c>
      <c r="E33" s="28">
        <v>31</v>
      </c>
      <c r="F33" s="20">
        <f t="shared" si="0"/>
        <v>2248.7400000000002</v>
      </c>
      <c r="G33" s="21">
        <v>250</v>
      </c>
      <c r="H33" s="21">
        <v>604.54</v>
      </c>
      <c r="I33" s="21">
        <v>190.06</v>
      </c>
      <c r="J33" s="21">
        <f>SUM(F33+G33+H33+I33)</f>
        <v>3293.34</v>
      </c>
    </row>
    <row r="34" spans="1:12">
      <c r="A34" s="3"/>
      <c r="B34" s="3"/>
      <c r="C34" s="3"/>
      <c r="D34" s="11"/>
      <c r="E34" s="11"/>
      <c r="F34" s="11"/>
    </row>
    <row r="35" spans="1:12">
      <c r="A35" s="5" t="s">
        <v>36</v>
      </c>
      <c r="B35" s="3"/>
      <c r="C35" s="3"/>
      <c r="D35" s="5"/>
      <c r="E35" s="5"/>
      <c r="F35" s="5"/>
    </row>
    <row r="36" spans="1:12">
      <c r="A36" s="3"/>
      <c r="B36" s="3"/>
      <c r="C36" s="5"/>
      <c r="D36" s="5"/>
      <c r="E36" s="5"/>
      <c r="F36" s="5"/>
    </row>
    <row r="37" spans="1:12" ht="18" customHeight="1">
      <c r="A37" s="33"/>
      <c r="B37" s="3"/>
      <c r="C37" s="12"/>
      <c r="D37" s="13"/>
      <c r="E37" s="13"/>
      <c r="F37" s="13"/>
      <c r="G37" s="8"/>
      <c r="H37" s="8"/>
      <c r="I37" s="8"/>
      <c r="J37" s="8"/>
    </row>
    <row r="38" spans="1:12" s="6" customFormat="1" ht="12.75" customHeight="1">
      <c r="A38" s="30"/>
      <c r="B38" s="5"/>
      <c r="C38" s="5"/>
      <c r="D38" s="9"/>
      <c r="E38" s="9"/>
      <c r="F38" s="9"/>
      <c r="G38" s="10"/>
      <c r="H38" s="10"/>
      <c r="I38" s="10"/>
      <c r="J38" s="10"/>
    </row>
    <row r="39" spans="1:12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5"/>
      <c r="B40" s="5"/>
      <c r="C40" s="9"/>
      <c r="D40" s="7"/>
      <c r="E40" s="7"/>
      <c r="F40" s="7"/>
    </row>
    <row r="41" spans="1:12">
      <c r="A41" s="3"/>
      <c r="B41" s="3"/>
      <c r="C41" s="7"/>
      <c r="D41" s="7"/>
      <c r="E41" s="7"/>
      <c r="F41" s="7"/>
    </row>
    <row r="42" spans="1:12">
      <c r="A42" s="5"/>
      <c r="B42" s="5"/>
      <c r="C42" s="31"/>
      <c r="D42" s="31"/>
      <c r="E42" s="31"/>
      <c r="F42" s="31"/>
      <c r="G42" s="8"/>
      <c r="H42" s="8"/>
      <c r="I42" s="8"/>
      <c r="J42" s="8"/>
    </row>
    <row r="43" spans="1:12">
      <c r="A43" s="3"/>
      <c r="B43" s="3"/>
      <c r="C43" s="7"/>
      <c r="D43" s="7"/>
      <c r="E43" s="7"/>
      <c r="F43" s="7"/>
    </row>
    <row r="44" spans="1:12">
      <c r="A44" s="3"/>
      <c r="B44" s="3"/>
      <c r="C44" s="7"/>
      <c r="D44" s="7"/>
      <c r="E44" s="7"/>
      <c r="F44" s="7"/>
    </row>
    <row r="45" spans="1:12">
      <c r="A45" s="3"/>
      <c r="B45" s="3"/>
      <c r="C45" s="7"/>
      <c r="D45" s="7"/>
      <c r="E45" s="7"/>
      <c r="F45" s="7"/>
    </row>
    <row r="46" spans="1:12">
      <c r="A46" s="3"/>
      <c r="B46" s="3"/>
      <c r="C46" s="7"/>
      <c r="D46" s="7"/>
      <c r="E46" s="7"/>
      <c r="F46" s="7"/>
    </row>
    <row r="47" spans="1:12">
      <c r="A47" s="3"/>
      <c r="B47" s="3"/>
      <c r="C47" s="7"/>
      <c r="D47" s="7"/>
      <c r="E47" s="7"/>
      <c r="F47" s="7"/>
    </row>
    <row r="48" spans="1:12">
      <c r="A48" s="3"/>
      <c r="B48" s="3"/>
      <c r="C48" s="7"/>
      <c r="D48" s="7"/>
      <c r="E48" s="7"/>
      <c r="F48" s="7"/>
    </row>
    <row r="49" spans="1:6">
      <c r="A49" s="3"/>
      <c r="B49" s="3"/>
      <c r="C49" s="7"/>
      <c r="D49" s="7"/>
      <c r="E49" s="7"/>
      <c r="F49" s="7"/>
    </row>
    <row r="50" spans="1:6">
      <c r="A50" s="3"/>
      <c r="B50" s="3"/>
      <c r="C50" s="7"/>
      <c r="D50" s="7"/>
      <c r="E50" s="7"/>
      <c r="F50" s="7"/>
    </row>
    <row r="51" spans="1:6">
      <c r="A51" s="3"/>
      <c r="B51" s="3"/>
      <c r="C51" s="7"/>
      <c r="D51" s="7"/>
      <c r="E51" s="7"/>
      <c r="F51" s="7"/>
    </row>
    <row r="52" spans="1:6">
      <c r="A52" s="3"/>
      <c r="B52" s="3"/>
      <c r="C52" s="7"/>
      <c r="D52" s="7"/>
      <c r="E52" s="7"/>
      <c r="F52" s="7"/>
    </row>
    <row r="53" spans="1:6" ht="10.5" customHeight="1">
      <c r="A53" s="3"/>
      <c r="B53" s="3"/>
      <c r="C53" s="7"/>
      <c r="D53" s="7"/>
      <c r="E53" s="7"/>
      <c r="F53" s="7"/>
    </row>
    <row r="54" spans="1:6">
      <c r="A54" s="3"/>
      <c r="B54" s="3"/>
      <c r="C54" s="7"/>
      <c r="D54" s="7"/>
      <c r="E54" s="7"/>
      <c r="F54" s="7"/>
    </row>
    <row r="55" spans="1:6">
      <c r="A55" s="3"/>
      <c r="B55" s="3"/>
      <c r="C55" s="7"/>
      <c r="D55" s="7"/>
      <c r="E55" s="7"/>
      <c r="F55" s="7"/>
    </row>
    <row r="56" spans="1:6">
      <c r="A56" s="3"/>
      <c r="B56" s="3"/>
      <c r="C56" s="7"/>
      <c r="D56" s="7"/>
      <c r="E56" s="7"/>
      <c r="F56" s="7"/>
    </row>
    <row r="57" spans="1:6">
      <c r="A57" s="3"/>
      <c r="B57" s="3"/>
      <c r="C57" s="7"/>
      <c r="D57" s="7"/>
      <c r="E57" s="7"/>
      <c r="F57" s="7"/>
    </row>
    <row r="58" spans="1:6">
      <c r="A58" s="3"/>
      <c r="B58" s="3"/>
      <c r="C58" s="7"/>
      <c r="D58" s="7"/>
      <c r="E58" s="7"/>
      <c r="F58" s="7"/>
    </row>
    <row r="59" spans="1:6">
      <c r="A59" s="3"/>
      <c r="B59" s="3"/>
      <c r="C59" s="7"/>
      <c r="D59" s="7"/>
      <c r="E59" s="7"/>
      <c r="F59" s="7"/>
    </row>
    <row r="60" spans="1:6">
      <c r="A60" s="3"/>
      <c r="B60" s="3"/>
      <c r="C60" s="7"/>
      <c r="D60" s="7"/>
      <c r="E60" s="7"/>
      <c r="F60" s="7"/>
    </row>
    <row r="61" spans="1:6">
      <c r="A61" s="3"/>
      <c r="B61" s="3"/>
      <c r="C61" s="7"/>
      <c r="D61" s="7"/>
      <c r="E61" s="7"/>
      <c r="F61" s="7"/>
    </row>
    <row r="62" spans="1:6">
      <c r="A62" s="3"/>
      <c r="B62" s="3"/>
      <c r="C62" s="7"/>
      <c r="D62" s="7"/>
      <c r="E62" s="7"/>
      <c r="F62" s="7"/>
    </row>
    <row r="63" spans="1:6">
      <c r="A63" s="3"/>
      <c r="B63" s="3"/>
      <c r="C63" s="7"/>
      <c r="D63" s="7"/>
      <c r="E63" s="7"/>
      <c r="F63" s="7"/>
    </row>
    <row r="64" spans="1:6">
      <c r="A64" s="3"/>
      <c r="B64" s="3"/>
      <c r="C64" s="7"/>
      <c r="D64" s="7"/>
      <c r="E64" s="7"/>
      <c r="F64" s="7"/>
    </row>
    <row r="65" spans="1:6">
      <c r="A65" s="3"/>
      <c r="B65" s="3"/>
      <c r="C65" s="7"/>
      <c r="D65" s="7"/>
      <c r="E65" s="7"/>
      <c r="F65" s="7"/>
    </row>
    <row r="66" spans="1:6">
      <c r="A66" s="3"/>
      <c r="B66" s="3"/>
      <c r="C66" s="7"/>
      <c r="D66" s="7"/>
      <c r="E66" s="7"/>
      <c r="F66" s="7"/>
    </row>
    <row r="67" spans="1:6">
      <c r="A67" s="3"/>
      <c r="B67" s="3"/>
      <c r="C67" s="7"/>
      <c r="D67" s="7"/>
      <c r="E67" s="7"/>
      <c r="F67" s="7"/>
    </row>
    <row r="68" spans="1:6">
      <c r="A68" s="3"/>
      <c r="B68" s="3"/>
      <c r="C68" s="7"/>
      <c r="D68" s="7"/>
      <c r="E68" s="7"/>
      <c r="F68" s="7"/>
    </row>
    <row r="69" spans="1:6">
      <c r="A69" s="3"/>
      <c r="B69" s="3"/>
      <c r="C69" s="7"/>
      <c r="D69" s="7"/>
      <c r="E69" s="7"/>
      <c r="F69" s="7"/>
    </row>
    <row r="70" spans="1:6">
      <c r="A70" s="3"/>
      <c r="B70" s="3"/>
      <c r="C70" s="7"/>
      <c r="D70" s="7"/>
      <c r="E70" s="7"/>
      <c r="F70" s="7"/>
    </row>
    <row r="71" spans="1:6">
      <c r="A71" s="3"/>
      <c r="B71" s="3"/>
      <c r="C71" s="7"/>
      <c r="D71" s="7"/>
      <c r="E71" s="7"/>
      <c r="F71" s="7"/>
    </row>
  </sheetData>
  <mergeCells count="4">
    <mergeCell ref="A1:J2"/>
    <mergeCell ref="A3:J3"/>
    <mergeCell ref="A4:G4"/>
    <mergeCell ref="A5:G5"/>
  </mergeCells>
  <printOptions horizontalCentered="1"/>
  <pageMargins left="0.19685039370078741" right="0.19685039370078741" top="1.1811023622047245" bottom="0.59055118110236227" header="0" footer="0"/>
  <pageSetup orientation="portrait" verticalDpi="0" r:id="rId1"/>
  <headerFooter alignWithMargins="0">
    <oddHeader>&amp;C&amp;"Times New Roman,Negrita"&amp;10MINISTERIO DE RELACIONES EXTERIORES
DIRECCION GENERAL DE LIMITES Y AGUAS  INTERNACIONALES
14 CALLE "A" 9-49 ZONA 1 TEL: 22534944 FAX: 22208703
GUATEMALA, C. 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Julio Fernández</cp:lastModifiedBy>
  <cp:lastPrinted>2021-04-08T20:29:42Z</cp:lastPrinted>
  <dcterms:created xsi:type="dcterms:W3CDTF">1956-08-31T02:33:35Z</dcterms:created>
  <dcterms:modified xsi:type="dcterms:W3CDTF">2021-04-08T20:30:08Z</dcterms:modified>
</cp:coreProperties>
</file>