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0125" windowWidth="20415" windowHeight="1170" tabRatio="602" activeTab="2"/>
  </bookViews>
  <sheets>
    <sheet name="interior 2020" sheetId="1" r:id="rId1"/>
    <sheet name="ENE-DIC" sheetId="2" state="hidden" r:id="rId2"/>
    <sheet name="exterior 2020" sheetId="3" r:id="rId3"/>
  </sheets>
  <externalReferences>
    <externalReference r:id="rId6"/>
    <externalReference r:id="rId7"/>
  </externalReferences>
  <definedNames>
    <definedName name="_xlfn.BAHTTEXT" hidden="1">#NAME?</definedName>
    <definedName name="A">#REF!</definedName>
    <definedName name="_xlnm.Print_Area" localSheetId="1">'ENE-DIC'!$A$1:$W$340</definedName>
    <definedName name="_xlnm.Print_Area" localSheetId="0">'interior 2020'!$B$1:$W$189</definedName>
    <definedName name="asdf">#REF!</definedName>
    <definedName name="Cargos">#REF!</definedName>
    <definedName name="Comisión">#REF!</definedName>
    <definedName name="g">#REF!</definedName>
    <definedName name="k">#REF!</definedName>
    <definedName name="LugaresDeComisión">#REF!</definedName>
    <definedName name="Nombres">#REF!</definedName>
    <definedName name="NombresCargos">#REF!</definedName>
    <definedName name="_xlnm.Print_Titles" localSheetId="0">'interior 2020'!$1:$4</definedName>
  </definedNames>
  <calcPr fullCalcOnLoad="1"/>
</workbook>
</file>

<file path=xl/sharedStrings.xml><?xml version="1.0" encoding="utf-8"?>
<sst xmlns="http://schemas.openxmlformats.org/spreadsheetml/2006/main" count="6659" uniqueCount="3016">
  <si>
    <t>Lugar de Comisión</t>
  </si>
  <si>
    <t>Objeto de la Comisión</t>
  </si>
  <si>
    <t>No. Formulario</t>
  </si>
  <si>
    <t>Anticipo</t>
  </si>
  <si>
    <t>Complemento a su favor</t>
  </si>
  <si>
    <t>Reintegro a la Dependencia</t>
  </si>
  <si>
    <t>Logros obtenidos</t>
  </si>
  <si>
    <t>NIT</t>
  </si>
  <si>
    <t>No. CUR</t>
  </si>
  <si>
    <t>Fecha CUR</t>
  </si>
  <si>
    <t>No. Nombramiento</t>
  </si>
  <si>
    <t>Nombre y Apellido del Funcionario o particular autorizado</t>
  </si>
  <si>
    <t>Total en Quetzales</t>
  </si>
  <si>
    <t>Días de comisión</t>
  </si>
  <si>
    <t>Cargo del funcionario</t>
  </si>
  <si>
    <t>Autoridad que autoriza la comisión</t>
  </si>
  <si>
    <t>Fecha formulario anticipo</t>
  </si>
  <si>
    <t>Fecha de liquidación del viático</t>
  </si>
  <si>
    <t>Valor pasaje  Q,</t>
  </si>
  <si>
    <t>Cuota 
Diaria</t>
  </si>
  <si>
    <t>NO.</t>
  </si>
  <si>
    <t>Cantidad de días</t>
  </si>
  <si>
    <t>379</t>
  </si>
  <si>
    <t>380</t>
  </si>
  <si>
    <t>381</t>
  </si>
  <si>
    <t>382</t>
  </si>
  <si>
    <t>383</t>
  </si>
  <si>
    <t>384</t>
  </si>
  <si>
    <t>385</t>
  </si>
  <si>
    <t>386</t>
  </si>
  <si>
    <t>387</t>
  </si>
  <si>
    <t>388</t>
  </si>
  <si>
    <t>389</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</si>
  <si>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</si>
  <si>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</si>
  <si>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</si>
  <si>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</si>
  <si>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</si>
  <si>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</si>
  <si>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</si>
  <si>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</si>
  <si>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</si>
  <si>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</si>
  <si>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</si>
  <si>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</si>
  <si>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</si>
  <si>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</si>
  <si>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</si>
  <si>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</si>
  <si>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</si>
  <si>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</si>
  <si>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</si>
  <si>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</si>
  <si>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</si>
  <si>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</si>
  <si>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</si>
  <si>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</si>
  <si>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</si>
  <si>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</si>
  <si>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</si>
  <si>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</si>
  <si>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</si>
  <si>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</si>
  <si>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</si>
  <si>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</si>
  <si>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</si>
  <si>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</si>
  <si>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</si>
  <si>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</si>
  <si>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</si>
  <si>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</si>
  <si>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</si>
  <si>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</si>
  <si>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</si>
  <si>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</si>
  <si>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</si>
  <si>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</si>
  <si>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</si>
  <si>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</si>
  <si>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</si>
  <si>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</si>
  <si>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</si>
  <si>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</si>
  <si>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</si>
  <si>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</si>
  <si>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</si>
  <si>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</si>
  <si>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</si>
  <si>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</si>
  <si>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</si>
  <si>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</si>
  <si>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</si>
  <si>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</si>
  <si>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</si>
  <si>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</si>
  <si>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</si>
  <si>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</si>
  <si>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</si>
  <si>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</si>
  <si>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</si>
  <si>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</si>
  <si>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</si>
  <si>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</si>
  <si>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</si>
  <si>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</si>
  <si>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</si>
  <si>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</si>
  <si>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</si>
  <si>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</si>
  <si>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</si>
  <si>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</si>
  <si>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</si>
  <si>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</si>
  <si>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</si>
  <si>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</si>
  <si>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</si>
  <si>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</si>
  <si>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</si>
  <si>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</si>
  <si>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</si>
  <si>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</si>
  <si>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</si>
  <si>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</si>
  <si>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</si>
  <si>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</si>
  <si>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</si>
  <si>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</si>
  <si>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</si>
  <si>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</si>
  <si>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</si>
  <si>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</si>
  <si>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</si>
  <si>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</si>
  <si>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</si>
  <si>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</si>
  <si>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</si>
  <si>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</si>
  <si>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</si>
  <si>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</si>
  <si>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</si>
  <si>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</si>
  <si>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</si>
  <si>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</si>
  <si>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Carlos Raúl Morales Moscoso</t>
  </si>
  <si>
    <t>Carlos Ramiro Martínez Alvarado</t>
  </si>
  <si>
    <t>Manuel Estuardo Roldán Barillas</t>
  </si>
  <si>
    <t>005-2017</t>
  </si>
  <si>
    <t>Viceministro</t>
  </si>
  <si>
    <t>Vicedespacho Ministerial</t>
  </si>
  <si>
    <t>Izabal</t>
  </si>
  <si>
    <t>Del 04 de enero al 06 de enero 2017</t>
  </si>
  <si>
    <t>Participar en el recorrido de trabajo el Río Sarstún, así como en reuniones con miembros del Comando Naval del Caribe</t>
  </si>
  <si>
    <t>Conocer el área alrededor del Río Sarstun y las instalaciones de los Ministerios de Relaciones Exteriores y de la Defensa Nacional en la zona. Sostener un intercambio con autoridades del Comando Naval sobre la situación en esa área, en especial sobre temas relacionados con la seguridad y el tránsito en el río y sobre las condiciones de operación del apostadero. Compartir y divulgar aspectos importantes relacionados al diferendo territorial, insular y marítimo que se tiene con Belice y otros temas vinculados con el referéndum.</t>
  </si>
  <si>
    <t>ANULADO</t>
  </si>
  <si>
    <t>101-2017</t>
  </si>
  <si>
    <t>Alicia Virginia Castillo Sosa</t>
  </si>
  <si>
    <t>Pedro Elías Miranda Velásquez</t>
  </si>
  <si>
    <t>Piloto</t>
  </si>
  <si>
    <t>Dirección General de Cancillería</t>
  </si>
  <si>
    <t>Quetzaltenango</t>
  </si>
  <si>
    <t>Del 07 de febrero al 09 de febrero 2017</t>
  </si>
  <si>
    <t>Realizar traslado vía terrestre de Nivia Rosemary Arauz y Lesly Yeanet Fuentes</t>
  </si>
  <si>
    <t>99-2017</t>
  </si>
  <si>
    <t>Nivia Rosemary Arauz Monzón</t>
  </si>
  <si>
    <t xml:space="preserve">Directora </t>
  </si>
  <si>
    <t>Dirección de Asuntos Consulares</t>
  </si>
  <si>
    <t>Participar en Reunión de notificación de la identificación del cuerpo del connacional Cruz López Huinil</t>
  </si>
  <si>
    <t>100-2017</t>
  </si>
  <si>
    <t>Lesly Yeanet Fuentes Carreto</t>
  </si>
  <si>
    <t>Primer Secretario</t>
  </si>
  <si>
    <t>11-2017</t>
  </si>
  <si>
    <t>Anamaría Diéguez</t>
  </si>
  <si>
    <t>Embajador</t>
  </si>
  <si>
    <t>República de Colombia</t>
  </si>
  <si>
    <t>Este tipo de recorridos permite mayor presencia de las autoridades guatemaltecas y demuestra el interés del Gobierno Central en la Zona de Adyacencia entre Guatemala y Belice. Paralelamente este tipo de iniciativas permite una mejor coordinación y acercamiento entre autoridades del Ministerio de Relaciones Exteriores con miembros del Ejército de Guatemala. Los habitantes de la zona perciben un mayor interés y presencia del Gobierno de Guatemala en la Zona de Adyacencia/Río Sarstún. La mayor presencia de autoridades guatemaltecas de alguna manera ayuda a prevenir incidentes en la Zona de Adyacencia entre Belice y Guatemala.</t>
  </si>
  <si>
    <t>anulado</t>
  </si>
  <si>
    <t>390</t>
  </si>
  <si>
    <t>124-2017</t>
  </si>
  <si>
    <t>Sonia Abigail García Calel</t>
  </si>
  <si>
    <t>Subdirectora</t>
  </si>
  <si>
    <t>Subdirección de América Central y El Caribe</t>
  </si>
  <si>
    <t>El 10 de febrero 2017</t>
  </si>
  <si>
    <t>123-2017</t>
  </si>
  <si>
    <t>Lynsay Eugenia Hernández Albizú</t>
  </si>
  <si>
    <t>Dirección de Política Exterior Bilateral</t>
  </si>
  <si>
    <t>Belice</t>
  </si>
  <si>
    <t>0.00</t>
  </si>
  <si>
    <t>Se participó en el recorrido que se efectúo en la embarcación militar sobre el Río Sarstún desde la localidad de Gracias a Dios hasta las instalaciones del apostadero naval localizadas en la desembocadura del citado río y posteriormente de regreso hasta Gracias a Dios. Se participó en la reunión de trabajo en el apostadero naval indicado con autoridades de la Brigada de Infantería Marina y Comando Naval del Caribe del Ministerio de la Defensa Nacional durante la cual se abordaron temas pertinentes a la navegación en agua del Río Sarstún por parte de naves civiles y militares. En horas de la tarde se participó en la visita de trabajo al campamento de la Dirección General de Límites y Aguas Internacionales situado en Modesto Méndez.</t>
  </si>
  <si>
    <t>Se informó a los familiares del Guatemalteco Cruz López Huinil sobre la identificación positiva que se realizó a través de pruebas de ADN. Se informó sobre la causa y el modo de muerte del guatemalteco. La coordinación general de servicios periciales de la Procuraduría General de la República de México y el Equipo Argentino Antropología Forense entregaron a los familiares dictámenes integrados, cada uno por separado. Los peritos de ambos equipos forenses explicaron detalladamente a los familiares la documentación que obra en los dictámenes integrados. Se acordó realizar las coordinaciones correspondientes para que los restos sean repatriados a la mayor brevedad posible. La Comisión Ejecutiva de Victimas de México será la institución encargada de sufragar económicamente los gastos para la repatriación e inhumación del Guatemalteco fallecido.</t>
  </si>
  <si>
    <t>Finalización del acompañamiento de Cancillería de Guatemala al tema de reparación de Puente Internacional El Jobo, participación en la ceremonia de reapertura de esa obra de infraestructura fronteriza entre Guatemala y El Salvador, como parte del seguimiento a uno de los tópicos más importantes en la agenda bilateral con ese país.</t>
  </si>
  <si>
    <t>128-2017</t>
  </si>
  <si>
    <t>Karen Andrea Baiza Díaz</t>
  </si>
  <si>
    <t>Asistente</t>
  </si>
  <si>
    <t>Dirección General de Protocolo y Ceremonial Diplomático</t>
  </si>
  <si>
    <t>Frontera de Valle Nuevo, Jalpatagua, Jutiapa</t>
  </si>
  <si>
    <t>Participar como apoyo de Protocolo, en acto de inauguración del Puente Internacional El Jobo</t>
  </si>
  <si>
    <t>Se apoyó a las máximas autoridades guatemaltecas y se logró que toda la logística, programa y atenciones protocolarias fueran con éxito, dentro de las cuales se menciona: Recibimiento y despedida del señor Presidente de la República de Guatemala. Reconocimiento previo de distintos lugares donde participó Jimmy Morales, Presidente de la República de Guatemala. Verificación de todos los asuntos logísticos para la participación del señor Jimmy Morales, Presidente de la República de Guatemala, en reapertura del tránsito internacional del puente el Jobo.</t>
  </si>
  <si>
    <t>130-2017</t>
  </si>
  <si>
    <t>Luis Diego Aldana Fajardo</t>
  </si>
  <si>
    <t>Segundo Secretario</t>
  </si>
  <si>
    <t>Subdirección General de Protocolo y Ceremonial Diplomático</t>
  </si>
  <si>
    <t>127-2017</t>
  </si>
  <si>
    <t>Alejandra María Estrada Vásquez</t>
  </si>
  <si>
    <t>Subdirectora General</t>
  </si>
  <si>
    <t>Hacer más eficiente el proceso de coordinación de la actividad, logrando así disminuir el margen de error. Distribución adecuada de los diversos oficiales de protocolo en los puntos para tener control de toda la actividad. Mayor exactitud en la creación de vocativos para evitar correcciones a última hora.</t>
  </si>
  <si>
    <t>129-2017</t>
  </si>
  <si>
    <t>Emilio José Recinos Díaz</t>
  </si>
  <si>
    <t>Subdirección de Protocolo</t>
  </si>
  <si>
    <t>Se realizó el traslado de manera satisfactoria</t>
  </si>
  <si>
    <t>231-2017</t>
  </si>
  <si>
    <t>Baudilio Estrada Torres</t>
  </si>
  <si>
    <t>Tecún Umán, San Marcos</t>
  </si>
  <si>
    <t>Del 28 de febrero al 01 de marzo 2017</t>
  </si>
  <si>
    <t>Realizar traslado vía terrestre de Gabriela Lix y Ana Marisol Garrido, por comisión oficial</t>
  </si>
  <si>
    <t>170</t>
  </si>
  <si>
    <t>Ingeniero Arnoldo Alfredo Pérez Pérez</t>
  </si>
  <si>
    <t>5133572</t>
  </si>
  <si>
    <t>Eduardo Antonio Escobedo Sanabria</t>
  </si>
  <si>
    <t>Director General</t>
  </si>
  <si>
    <t>Dirección General de Límites y Aguas Internacionales</t>
  </si>
  <si>
    <t>Modesto Mendez, Izabal, Puerto Cadenas, Petén y Rio Sarstún</t>
  </si>
  <si>
    <t>del 04  de enero  al 06 de enero de 2017</t>
  </si>
  <si>
    <t>Realizar visita de trabajo al Campamento Chocón, Modesto Mendez, Izabal; así como recorrido de trabajo del río Sarstún, con autoridades superiores del Ministerio de Relaciones Exteriores.</t>
  </si>
  <si>
    <t>Realizó visita de trabajo al Campamento Chocón, Modesto Mendez, Izabal; así como recorrido de trabajo del río Sarstún, con autoridades superiores del Ministerio de Relaciones Exteriores.</t>
  </si>
  <si>
    <t>Licenciado Eduardo Antonio Escobedo Sanabria</t>
  </si>
  <si>
    <t>35236353</t>
  </si>
  <si>
    <t>Norma Dinora Díaz Castro</t>
  </si>
  <si>
    <t>Subdirector Técnico II</t>
  </si>
  <si>
    <t>Valle Nuevo, Jalpatagua, Jutiapa</t>
  </si>
  <si>
    <t>del 31  de enero  al 31 de enero de 2017</t>
  </si>
  <si>
    <t>Inspección de campo en Puerto Fronterizo Valle Nuevo, Jalpatagua, Jutiapa y reunión de la mesa interinstitucional para el mejoramiento de los pasos Fronterizos en el Campamento El Jobo el día 31 de enero del año en curso.</t>
  </si>
  <si>
    <t>10</t>
  </si>
  <si>
    <t>11000</t>
  </si>
  <si>
    <t>15458350</t>
  </si>
  <si>
    <t>Rafael Árcangel Lic Vásquez</t>
  </si>
  <si>
    <t>Jefe Técnico I</t>
  </si>
  <si>
    <t>Moyuta, Jutiapa</t>
  </si>
  <si>
    <t>del 06  de febrero  al 08 de febrero de 2017</t>
  </si>
  <si>
    <t>11</t>
  </si>
  <si>
    <t>11001</t>
  </si>
  <si>
    <t>39334279</t>
  </si>
  <si>
    <t>Héctor Estuardo González Curtidor</t>
  </si>
  <si>
    <t>Trabajador Especializado III</t>
  </si>
  <si>
    <t>5</t>
  </si>
  <si>
    <t>11004</t>
  </si>
  <si>
    <t>5247438</t>
  </si>
  <si>
    <t>Arnoldo Alfredo Pérez Pérez</t>
  </si>
  <si>
    <t>Subdirector General</t>
  </si>
  <si>
    <t>Puerto Barrios, Izabal</t>
  </si>
  <si>
    <t>del 30  de enero  al 1 de febrero de 2017</t>
  </si>
  <si>
    <t>Participar como Subdirector General de Límites y Aguas Internacionales del Ministerio de Relaciones Exteriores y en calidad de Enlace Suplente al Comité Técnico Asesor del proyecto “Gestión Ambiental Integral en la cuenca del río Motagua”, que realizará  el Taller de plan de inicio en Puerto Barrios Izabal, los días 30 y 31 de enero del año en curso.</t>
  </si>
  <si>
    <t>Participó como Subdirector General de Límites y Aguas Internacionales del Ministerio de Relaciones Exteriores y en calidad de Enlace Suplente al Comité Técnico Asesor del proyecto “Gestión Ambiental Integral en la cuenca del río Motagua”, que realizará  el Taller de plan de inicio en Puerto Barrios Izabal, los días 30 y 31 de enero del año en curso.</t>
  </si>
  <si>
    <t>2</t>
  </si>
  <si>
    <t>11006</t>
  </si>
  <si>
    <t>del 23  de enero  al 23 de enero de 2017</t>
  </si>
  <si>
    <t>Realizar traslado de materiales para los trabajos de mantenimiento en el Campamento El Jobo y evaluación técnica de las instalaciones.</t>
  </si>
  <si>
    <t>Realizó traslado de materiales para los trabajos de mantenimiento en el Campamento El Jobo y evaluación técnica de las instalaciones.</t>
  </si>
  <si>
    <t>17</t>
  </si>
  <si>
    <t>11007</t>
  </si>
  <si>
    <t>9738266</t>
  </si>
  <si>
    <t>Julio Roberto Vásquez  Padilla</t>
  </si>
  <si>
    <t>Profesional II</t>
  </si>
  <si>
    <t>del 07  de febrero  al 09 de febrero de 2017</t>
  </si>
  <si>
    <t>21</t>
  </si>
  <si>
    <t>11008</t>
  </si>
  <si>
    <t>del 10  de febrero  al 10 de febrero de 2017</t>
  </si>
  <si>
    <t>Participar en las actividades en ocasión de la reapertura del Puente Internacional El Jobo, en Valle Nuevo Jalpatagua, Jutiapa y visita de evaluación al Campamento El Jobo.</t>
  </si>
  <si>
    <t>Participó en las actividades en ocasión de la reapertura del Puente Internacional El Jobo, en Valle Nuevo Jalpatagua, Jutiapa y visita de evaluación al Campamento El Jobo.</t>
  </si>
  <si>
    <t>22</t>
  </si>
  <si>
    <t>11009</t>
  </si>
  <si>
    <t>Trasladar y entregar suministros a los encargados del los Campamentos Pedro de Alvarado y Garita Chapina, así cómo realizar trabajos de herrería consistente en la instalación de un portón de ingreso y tres puertas en el Campamento Garita Chapina, Moyuta, Jutiapa..</t>
  </si>
  <si>
    <t>Trasladó y entregó suministros a los encargados del los Campamentos Pedro de Alvarado y Garita Chapina, así cómo realizó trabajos de herrería consistente en la instalación de un portón de ingreso y tres puertas en el Campamento Garita Chapina, Moyuta, Jutiapa..</t>
  </si>
  <si>
    <t>Realizar levantamiento de las obras físicas de la margen derecha del Río Suchiate, entregar vales de combustible,  suministros de vehículos y maquinaria, sillas para reuniones, asimismo realizar diagnostico del Campamento Tecún Umán, Ayutla, San Marcos.</t>
  </si>
  <si>
    <t>Realizó levantamiento de las obras físicas de la margen derecha del Río Suchiate, entregó vales de combustible,  suministros de vehículos y maquinaria, sillas para reuniones, asimismo realizó diagnostico del Campamento Tecún Umán, Ayutla, San Marcos.</t>
  </si>
  <si>
    <t>Dirección</t>
  </si>
  <si>
    <t>Héctor Iván Espinoza Farfán</t>
  </si>
  <si>
    <t>23</t>
  </si>
  <si>
    <t>Jimmy Morales</t>
  </si>
  <si>
    <t>Ministro</t>
  </si>
  <si>
    <t>Despacho Ministerial</t>
  </si>
  <si>
    <t>004-2017</t>
  </si>
  <si>
    <t>352-2017</t>
  </si>
  <si>
    <t>Hugo Haroldo Hun Archila</t>
  </si>
  <si>
    <t>Subdirector de Protocolo</t>
  </si>
  <si>
    <t>Flores, Petén</t>
  </si>
  <si>
    <t>Del 14 de marzo al 15 de marzo 2017</t>
  </si>
  <si>
    <t>Participar como avanzada de Protocolo del Embajador Carlos Raúl Morales Moscoso, quien participará en la visita del señor Luis Almagro, Secretario General de la Organización de Estados Americanos</t>
  </si>
  <si>
    <t>230-2017</t>
  </si>
  <si>
    <t>Gabriela Hortencia Marisol Lix Martínez</t>
  </si>
  <si>
    <t>Dirección de Asuntos Migratorios</t>
  </si>
  <si>
    <t>Participar en Reunión de la Mesa Técnica de Migrantes</t>
  </si>
  <si>
    <t>Concreción de necesidades urgentes para mejorar el servicio en el Centro de Recepción Tecún Umán.</t>
  </si>
  <si>
    <t>262-2017</t>
  </si>
  <si>
    <t>Quiché</t>
  </si>
  <si>
    <t>El 13 de marzo 2017</t>
  </si>
  <si>
    <t>Realizar traslado vía terrestre de personal de CONAMIGUA, a la delegación departamental de Quiché</t>
  </si>
  <si>
    <t>229-2017</t>
  </si>
  <si>
    <t>254-2017</t>
  </si>
  <si>
    <t>Roemer Roelcy Castro Cabrera</t>
  </si>
  <si>
    <t>El 07 de marzo 2017</t>
  </si>
  <si>
    <t>Realizar traslado vía terrestre de personal de CONAMIGUA, a la delegación departamental de Alta Verapaz</t>
  </si>
  <si>
    <t>261-2017</t>
  </si>
  <si>
    <t>José Noé Muralles Muralles</t>
  </si>
  <si>
    <t>Huehuetenango</t>
  </si>
  <si>
    <t>El 09 de marzo 2017</t>
  </si>
  <si>
    <t>Realizar traslado vía terrestre de personal de CONAMIGUA, a la delegación departamental de Huehuetenango</t>
  </si>
  <si>
    <t>288-2017</t>
  </si>
  <si>
    <t>260-2017</t>
  </si>
  <si>
    <t>Andrea Nathalia Ruiz Jordán</t>
  </si>
  <si>
    <t>259-2017</t>
  </si>
  <si>
    <t>El Petén</t>
  </si>
  <si>
    <t>El 12 de marzo 2017</t>
  </si>
  <si>
    <t>Subdirección de América del Norte</t>
  </si>
  <si>
    <t>Guisela del Carmen Vargas Juárez</t>
  </si>
  <si>
    <t>Dirección de Asuntos Jurídicos</t>
  </si>
  <si>
    <t>Claudia Xiomara Marroquín Martinez</t>
  </si>
  <si>
    <t>327</t>
  </si>
  <si>
    <t>350</t>
  </si>
  <si>
    <t>351</t>
  </si>
  <si>
    <t>384-2017</t>
  </si>
  <si>
    <t>Kenneth Rafael Marroquín López</t>
  </si>
  <si>
    <t>El 23 de marzo 2017</t>
  </si>
  <si>
    <t>Participar en Recorrido y reunión de trabajo para dar seguimiento a los Trabajos para dar seguimiento a los Trabajos de la Mesa Técnica de Alto Nivel Interinstitucional.</t>
  </si>
  <si>
    <t>Participar en acto protocolario para la apertura del Puente Internacional El Jobo</t>
  </si>
  <si>
    <t>418-2017</t>
  </si>
  <si>
    <t>Asesor Profesional Especializado IV</t>
  </si>
  <si>
    <t>Unidad Auditoría Interna</t>
  </si>
  <si>
    <t>Felipe Filiberto Chávez Yac</t>
  </si>
  <si>
    <t>Del 05 de abril al 07 de abril 2017</t>
  </si>
  <si>
    <t>Participar en inspección insitu, que se llevará a cabo en el campamento Tecún Umán, con la finalidad de determinar las condiciones de los bienes y mejorar los procedimientos relacionados con parque vehicular de la Dirección General de Límites y Aguas Internacionales.</t>
  </si>
  <si>
    <t>366-2017</t>
  </si>
  <si>
    <t>San Marcos</t>
  </si>
  <si>
    <t>El 22 de marzo 2017</t>
  </si>
  <si>
    <t>Realizar traslado vía terrestre de personal de CONAMIGUA, a la delegación departamental de San Marcos</t>
  </si>
  <si>
    <t>del 23 de enero  al 23 de enero de 2017</t>
  </si>
  <si>
    <t>68157320</t>
  </si>
  <si>
    <t>Luis Aselmo López Vicente</t>
  </si>
  <si>
    <t>Asistente Profesional Jefe</t>
  </si>
  <si>
    <t>del 13 de febrero  al 15 de febrero de 2017</t>
  </si>
  <si>
    <t>Realizar firma de contratos de trabajo del personal renglón 031 de la Brigada Móvil a cargo del señor César Alvarado Catalán, en el ramal derecho del Río Motagua, firma de tarjeta de responsabilidad de Inventario y tomar fotografías del Personal que integra  dicha brigada; posteriormente trasladará al señor Juan Antonio González al campamento  Chocón, Municipio de Livingston, Izabal.</t>
  </si>
  <si>
    <t>Realizó firma de contratos de trabajo del personal renglón 031 de la Brigada Móvil a cargo del señor César Alvarado Catalán, en el ramal derecho del Río Motagua, firma de tarjeta de responsabilidad de Inventario y tomar fotografías del Personal que integra  dicha brigada; posteriormente trasladará al señor Juan Antonio González al campamento  Chocón, Municipio de Livingston, Izabal.</t>
  </si>
  <si>
    <t>26</t>
  </si>
  <si>
    <t>11011</t>
  </si>
  <si>
    <t>32723962</t>
  </si>
  <si>
    <t>Orlando Neftalí Serech Gómez</t>
  </si>
  <si>
    <t>Realizar la instalación y  logística general  de la Brigada Móvil, para el mantenimiento de la Brecha Fronteriza  a cargo del señor César Alvarado Catalán, en el Ramal Derecho del Río Motagua, del campamento Rio Tinto, Frontera Guatemala-Honduras.</t>
  </si>
  <si>
    <t>Realizó la instalación y  logística general  de la Brigada Móvil, para el mantenimiento de la Brecha Fronteriza  a cargo del señor César Alvarado Catalán, en el Ramal Derecho del Río Motagua, del campamento Rio Tinto, Frontera Guatemala-Honduras.</t>
  </si>
  <si>
    <t>12</t>
  </si>
  <si>
    <t>11012</t>
  </si>
  <si>
    <t>17422264</t>
  </si>
  <si>
    <t>Fernando Leopoldo Calderón Vásquez</t>
  </si>
  <si>
    <t>Piloto II Vehículos Pesados</t>
  </si>
  <si>
    <t>El Naranjo, Petén</t>
  </si>
  <si>
    <t>del 12 de febrero  al 18 de febrero de 2017</t>
  </si>
  <si>
    <t>Trasladar una lancha y motores marinos del Campamento Tecún Umán, San Marcos,  hacia Oficinas Centrales, además se procederá  a cargar suministros que se enviaran a los campamentos: Chocón, Livingston, Izabal, Poptún, El Naranjo, Santa Clara, San Martin, Petén,  además traslado de combustible al embarcadero del rio San Pedro en el Ceibo, a  Campamento Santa Clara, Petén, posteriormente salida de El Ceibo hacia Campamento Poptún, llevando motores marinos en mal estado para Oficinas Centrales, retornando a Campamento Tecún Umán San Marcos, con suministros.</t>
  </si>
  <si>
    <t>13</t>
  </si>
  <si>
    <t>11013</t>
  </si>
  <si>
    <t>8540578</t>
  </si>
  <si>
    <t>Jorge Mario Alvarado Polero</t>
  </si>
  <si>
    <t>24</t>
  </si>
  <si>
    <t>11014</t>
  </si>
  <si>
    <t>77260910</t>
  </si>
  <si>
    <t>Jairo Josué Rivas García</t>
  </si>
  <si>
    <t>Peón</t>
  </si>
  <si>
    <t>Sibinal, San Marcos</t>
  </si>
  <si>
    <t>del 13 de febrero  al 16 de febrero de 2017</t>
  </si>
  <si>
    <t>Trasladar raciones alimenticias  y suministros de ciudad Guatemala a Sibinal, San Marcos, para la Brigada Móvil a cargo del señor Luis Escalante, para el mantenimiento de la Brecha Fronteriza de la Primera y Segunda Línea Geodésica de la Frontera  entre Guatemala-México.</t>
  </si>
  <si>
    <t>Trasladó raciones alimenticias  y suministros de ciudad Guatemala a Sibinal, San Marcos, para la Brigada Móvil a cargo del señor Luis Escalante, para el mantenimiento de la Brecha Fronteriza de la Primera y Segunda Línea Geodésica de la Frontera  entre Guatemala-México.</t>
  </si>
  <si>
    <t>11015</t>
  </si>
  <si>
    <t>17280818</t>
  </si>
  <si>
    <t>Rony Armando Joachin Barrios</t>
  </si>
  <si>
    <t>19</t>
  </si>
  <si>
    <t>11016</t>
  </si>
  <si>
    <t>35172088</t>
  </si>
  <si>
    <t>Luis Eduardo Salvador Guerra</t>
  </si>
  <si>
    <t>Técnico II</t>
  </si>
  <si>
    <t>del 13 de febrero  al 17 de febrero de 2017</t>
  </si>
  <si>
    <t>Traslado de raciones alimenticias y suministros para la Brigada Móvil a cargo del señor Marco Tulio Alegría y traslado de dicha brigada al Sitio conocido como Corregidora tres Champas, en el segundo paralelo de la Frontera entre Guatemala-México, asimismo entregar suministros al Campamento El Tigre, Petén.</t>
  </si>
  <si>
    <t>Trasladó raciones alimenticias y suministros para la Brigada Móvil a cargo del señor Marco Tulio Alegría y traslado de dicha brigada al Sitio conocido como Corregidora tres Champas, en el segundo paralelo de la Frontera entre Guatemala-México, asimismo entregar suministros al Campamento El Tigre, Petén.</t>
  </si>
  <si>
    <t>18</t>
  </si>
  <si>
    <t>11017</t>
  </si>
  <si>
    <t>16</t>
  </si>
  <si>
    <t>11018</t>
  </si>
  <si>
    <t>28793005</t>
  </si>
  <si>
    <t>Juan Carlos Chajón Raxón</t>
  </si>
  <si>
    <t>Técnico Profesional III</t>
  </si>
  <si>
    <t>Realizar firma de los contratos de trabajo del personal renglón 031, firma de tarjeta responsabilidad de inventario y toma fotografías del Personal que integra la brigada Móvil, a cargo del señor Marco Tulio Alegría y Dagoberto Macz; asimismo se firmará el  acta por hurto de un motor marino marca Suzuki y realizar pago de traslado del personal  de la brigada Móvil de Morales, Izabal a El Ceibo, Petén, en transportes Fuente del Norte.</t>
  </si>
  <si>
    <t>Realizó firma de los contratos de trabajo del personal renglón 031, firma de tarjeta responsabilidad de inventario y toma fotografías del Personal que integra la brigada Móvil, a cargo del señor Marco Tulio Alegría y Dagoberto Macz; asimismo se firmó el  acta por hurto de un motor marino marca Suzuki y realizó pago de traslado del personal  de la brigada Móvil de Morales, Izabal a El Ceibo, Petén, en transportes Fuente del Norte.</t>
  </si>
  <si>
    <t>14</t>
  </si>
  <si>
    <t>11019</t>
  </si>
  <si>
    <t>Instalar la Brigada Móvil, para el mantenimiento de la Brecha Fronteriza  a cargo del señor Marco Tulio Alegría en el segundo Paralelo y Brigada Móvil del Meridiano El Ceibo y Tercer Paralelo a cargo del señor Dagoberto Macz, en la Frontera Guatemala-México; así también realizaran la logística general para el traslado por la Frontera El Ceibo  de la brigada a cargo del señor Marco Tulio Alegría</t>
  </si>
  <si>
    <t>Instaló la Brigada Móvil, para el mantenimiento de la Brecha Fronteriza  a cargo del señor Marco Tulio Alegría en el segundo Paralelo y Brigada Móvil del Meridiano El Ceibo y Tercer Paralelo a cargo del señor Dagoberto Macz, en la Frontera Guatemala-México; así también realizó la logística general para el traslado por la Frontera El Ceibo  de la brigada a cargo del señor Marco Tulio Alegría</t>
  </si>
  <si>
    <t>15</t>
  </si>
  <si>
    <t>11020</t>
  </si>
  <si>
    <t>17392438</t>
  </si>
  <si>
    <t>Cástulo Aroldo Amézquita Godínez</t>
  </si>
  <si>
    <t>20</t>
  </si>
  <si>
    <t>11021</t>
  </si>
  <si>
    <t>39585484</t>
  </si>
  <si>
    <t>Paulino Boch</t>
  </si>
  <si>
    <t>Maestro de Obras</t>
  </si>
  <si>
    <t>Modesto Méndez, Livingston, Izabal</t>
  </si>
  <si>
    <t>Traslado de Oficinas Centrales hacia Campamento Chocón  quien realizará trabajos en el portón de ingreso principal y otros de albañilería y fontanería en el campamento Chocón, Livingston, Izabal, en donde  pernoctará y posteriormente se  trasladará a Ciudad de Guatemala por trasportes Litegua.</t>
  </si>
  <si>
    <t>Se trasladó de Oficinas Centrales hacia Campamento Chocón  quien realizó trabajos en el portón de ingreso principal y otros de albañilería y fontanería en el campamento Chocón, Livingston, Izabal, en donde  pernoctó y posteriormente se  trasladó a Ciudad de Guatemala por trasportes Litegua.</t>
  </si>
  <si>
    <t>30</t>
  </si>
  <si>
    <t>11022</t>
  </si>
  <si>
    <t>33821410</t>
  </si>
  <si>
    <t>Josué Gildardo Rodríguez Cú</t>
  </si>
  <si>
    <t>Asistente Profesional IV</t>
  </si>
  <si>
    <t>Confirmar y ubicar el predio que asignó la Municipalidad de Sibinal, San Marcos, para el campamento de la Dirección  General de Límites y Aguas Internacionales del Ministerio de Relaciones Exteriores y darle seguimiento al trámite  de  posesión del terreno en donde se encuentra el Campamento de Cheguaté, San Marcos.</t>
  </si>
  <si>
    <t>29</t>
  </si>
  <si>
    <t>11023</t>
  </si>
  <si>
    <t>76336328</t>
  </si>
  <si>
    <t>Miguel Alexander Bermejo García</t>
  </si>
  <si>
    <t>Asesor Profesional Especializado II</t>
  </si>
  <si>
    <t>25</t>
  </si>
  <si>
    <t>11024</t>
  </si>
  <si>
    <t>7956975</t>
  </si>
  <si>
    <t>33</t>
  </si>
  <si>
    <t>11030</t>
  </si>
  <si>
    <t>17247640</t>
  </si>
  <si>
    <t>Jefe Técnico Profesional III</t>
  </si>
  <si>
    <t>Ciudad Capital</t>
  </si>
  <si>
    <t>del 27 de febrero  al 27 de febrero de 2017</t>
  </si>
  <si>
    <t>Viene a Oficinas Centrales, a recibir instrucciones para iniciar los trabajos de mantenimiento y conservación en el Primer Paralelo frontera Guatemala-México.</t>
  </si>
  <si>
    <t>Vino a Oficinas Centrales, a recibir instrucciones para iniciar los trabajos de mantenimiento y conservación en el Primer Paralelo frontera Guatemala-México.</t>
  </si>
  <si>
    <t>Municipio de Ixcán (Cantabal), Departamento de Quiché</t>
  </si>
  <si>
    <t>del 28 de febrero  al 28 de febrero de 2017</t>
  </si>
  <si>
    <t>del 28 de febrero  al 2 de marzo de 2017</t>
  </si>
  <si>
    <t>Realizar instalación de la brigada móvil ubicada en el Primer Paralelo; así como abastecimiento de raciones alimenticias para la brigada móvil a cargo del señor Cruz Ventura y combustible para movilizar vía fluvial a personal del Campamento Playitas Chixoy Chisec, Alta Verapaz al Campamento Anexo.</t>
  </si>
  <si>
    <t>Realizó instalación de la brigada móvil ubicada en el Primer Paralelo; así como abasteció de raciones alimenticias para la brigada móvil a cargo del señor Cruz Ventura y combustible para movilizar vía fluvial a personal del Campamento Playitas Chixoy Chisec, Alta Verapaz al Campamento Anexo.</t>
  </si>
  <si>
    <t>36</t>
  </si>
  <si>
    <t>11033</t>
  </si>
  <si>
    <t>Realizar firma de Contratos del personal  de la brigada móvil ubicada en el Primer Paralelo; así como abastecimiento de raciones alimenticias para la brigada móvil a cargo del señor Cruz Ventura y combustible para movilizar vía fluvial a personal del Campamento Playitas Chixoy Chisec, Alta Verapaz al Campamento Anexo</t>
  </si>
  <si>
    <t>Realizó firma de Contratos del personal  de la brigada móvil ubicada en el Primer Paralelo; así como abasteció de raciones alimenticias para la brigada móvil a cargo del señor Cruz Ventura y de  combustible para movilizar vía fluvial a personal del Campamento Playitas Chixoy Chisec, Alta Verapaz al Campamento Anexo</t>
  </si>
  <si>
    <t>37</t>
  </si>
  <si>
    <t>11034</t>
  </si>
  <si>
    <t>Asunción Mita, Jutiapa</t>
  </si>
  <si>
    <t>del 2 de marzo  al 3 de marzo de 2017</t>
  </si>
  <si>
    <t>Realizar pago de planillas de jornales  del mes de febrero y entregar  suministros a los Campamentos Ostua, El guayabo y Trifinio; realizar levantamientos topográficos para el trazo de la servidumbre de paso hacia el Monumento 154 “TIPA”, perteneciente a la Sección tercera de la Frontera Guatemala-El Salvador y del predio en el que se ubica el campamento Ostua.</t>
  </si>
  <si>
    <t>Realizó pago de planillas de jornales  del mes de febrero y entregó  suministros a los Campamentos Ostua, El guayabo y Trifinio; realizó levantamientos topográficos para el trazo de la servidumbre de paso hacia el Monumento 154 “TIPA”, perteneciente a la Sección tercera de la Frontera Guatemala-El Salvador y del predio en el que se ubica el campamento Ostua.</t>
  </si>
  <si>
    <t>43</t>
  </si>
  <si>
    <t>11050</t>
  </si>
  <si>
    <t>Julio Roberto Vásquez Padilla</t>
  </si>
  <si>
    <t>La Ermita, Chiquimula</t>
  </si>
  <si>
    <t>del 14 de marzo  al 14 de marzo de 2017</t>
  </si>
  <si>
    <t>Participar en reunión de trabajo relativa  al proyecto de construcción del nuevo Puente Internacional Anguiatú, que se llevará a cabo en la Aduana Salvadoreña Anguiatú, el día 14 de marzo del año en curso.</t>
  </si>
  <si>
    <t>Participó en reunión de trabajo relativa  al proyecto de construcción del nuevo Puente Internacional Anguiatú, que se llevará a cabo en la Aduana Salvadoreña Anguiatú, el día 14 de marzo del año en curso.</t>
  </si>
  <si>
    <t>42</t>
  </si>
  <si>
    <t>11051</t>
  </si>
  <si>
    <t>Julio Alfredo Fernández Flores</t>
  </si>
  <si>
    <t>Realizar firma de contratos de trabajo del personal renglón 031, firma de tarjeta de responsabilidad de inventario  y tomar fotografías del Personal que integra la brigada Móvil, a cargo del señor Luis Reynaldo Escalante de la Primera y Segunda Línea Geodésica de la Frontera entre Guatemala-México, asimismo realizar actualización de las tarjetas de responsabilidad de activos fijos del campamento Tecún Umán, Ayutla, San Marcos.</t>
  </si>
  <si>
    <t>Realizó firma de contratos de trabajo del personal renglón 031, firma de tarjeta de responsabilidad de inventario  y tomó fotografías del Personal que integra la brigada Móvil, a cargo del señor Luis Reynaldo Escalante de la Primera y Segunda Línea Geodésica de la Frontera entre Guatemala-México, asimismo realizar actualización de las tarjetas de responsabilidad de activos fijos del campamento Tecún Umán, Ayutla, San Marcos.</t>
  </si>
  <si>
    <t>Cruz Antonio Ventura Ortiz</t>
  </si>
  <si>
    <t>Traslado del señor Cruz Antonio Ventura Ortiz de Oficinas Centrales, hacia la Aldea Las Muñecas, municipio de Ixcán, Departamento de Quiché, para iniciar con los trabajos de limpia de brecha y mantenimiento de monumentación en el Primer Paralelo, frontera Guatemala-México.</t>
  </si>
  <si>
    <t>Las conversaciones versaron sobre el diferendo territorial insular, marítimo y pendientes de resolverse con Belice y el proceso del referéndum que se prevé realizar. Se abordaron aspectos de seguridad sobre las condiciones y operaciones del apostadero naval, además de otras apreciaciones sobre la riqueza natural y económica de la región.</t>
  </si>
  <si>
    <t>Ana Marisol Beatriz Eugenia Garrido De León</t>
  </si>
  <si>
    <t>Alta Verapaz</t>
  </si>
  <si>
    <t>Participar en Recorrido Fronterizo Binacional Guatemala-México</t>
  </si>
  <si>
    <t>Acompañamiento de Cancillería de Guatemala al tema de infraestructura fronteriza entre Guatemala y México, como parte del seguimiento a los compromisos asumidos en el marco de la Subcomisión de Asuntos Políticos, específicamente dentro del Grupo de Puertos y Servicios entre ambos países, así como el seguimiento al Proyecto de Modernización de la Infraestructura Fronteriza que actualmente se encuentra trabajando Guatemala</t>
  </si>
  <si>
    <t xml:space="preserve">Se logró que toda la logística, programa y atenciones protocolarias fueran con éxito, dentro de las cuales se menciona: Recibimiento y despedida de los señores Cancilleres, Embajador Carlos Raúl Morales y Embajador Wilfred Elrington, así como el visitante oficial Doctor Luis Almagro Lemes. Reconocimiento previo de los distintos lugares donde participó la comitiva oficial en la ciudad de Flores, Petén. Verificación de asuntos logísticos para participación del señor Canciller, Embajador Carlos Raúl Morales, en el desayuno y reuniones realizadas en la ciudad de Flores, Petén. Apoyo protocolar en el cumplimiento del programa establecido. </t>
  </si>
  <si>
    <t>Se realizará un próximo recorrido y reunión a nivel técnico, el día 05 de abril a las 09:00 horas, en el puesto fronterizo Valle Nuevo e instalaciones del Campamento de Límites y Aguas Internacionales El Jobo. Con el objetivo de verificar la conclusión de todas las mejoras dentro de la fase 1, previo a la Visita del señor Presidente Jimmy Morales el 10 de abril 2017 al recinto aduanero.</t>
  </si>
  <si>
    <t>Traslado y entrega de suministros a los encargados de los Campamentos Pedro de Alvarado y Garita Chapina. Realizar traslado de materiales para los trabajos de mantenimiento en el Campamento El Jobo y evaluación técnica de las instalaciones.</t>
  </si>
  <si>
    <t>Traslado y entrega de suministros a los encargados de los Campamentos Pedro de Alvarado y Garita Chapina. Realizó traslado de materiales para los trabajos de mantenimiento en el Campamento El Jobo y evaluación técnica de las instalaciones.</t>
  </si>
  <si>
    <t>Realizó traslado de una lancha y motores marinos del Campamento Tecún Umán, San Marcos,  hacia Oficinas Centrales, además se procedió  a cargar suministros que se enviaron a los campamentos: Chocón, Livingston, Izabal, Poptún, El Naranjo, Santa Clara, San Martin, Petén,  además traslado de combustible al embarcadero del rio San Pedro en el Ceibo, a  Campamento Santa Clara, Petén, posteriormente salida de El Ceibo hacia Campamento Poptún, llevando motores marinos en mal estado para Oficinas Centrales, retornando a Campamento Tecún Umán San Marcos, con suministros.</t>
  </si>
  <si>
    <t>414-2017</t>
  </si>
  <si>
    <t>Del 30 de marzo al 31 de marzo 2017</t>
  </si>
  <si>
    <t>Presentar a la sede del Juzgado de Primera Instancia de Trabajo y Previsión Social, para ser juramentada como miembro suplente para integrar el Tribunal de Conciliación y Arbitraje</t>
  </si>
  <si>
    <t>Se suscribió el acta que documenta la juramentación que presté ante la señora Jueza Abogada Lily del Carmen Gramajo Arroyo, así como aceptación del cargo de Representante Suplente del Sector Laboral cuando surjan conflictos entre el Estado de Guatemala y sus trabajadores, encomendado por la Honorable Corte Suprema de Justicia para conformar el Tribunal respectivo.</t>
  </si>
  <si>
    <t>413-2017</t>
  </si>
  <si>
    <t>467-2017</t>
  </si>
  <si>
    <t>EL 23 de abril 2017</t>
  </si>
  <si>
    <t>468-2017</t>
  </si>
  <si>
    <t>Billy Toshiko Padilla Lam</t>
  </si>
  <si>
    <t>365-2017</t>
  </si>
  <si>
    <t>Francisco Estuardo Valdez Flores</t>
  </si>
  <si>
    <t>Zacapa</t>
  </si>
  <si>
    <t>El 20 de marzo 2017</t>
  </si>
  <si>
    <t xml:space="preserve"> </t>
  </si>
  <si>
    <t>Realizar traslado vía terrestre de personal de CONAMIGUA, a la delegación departamental de Zacapa</t>
  </si>
  <si>
    <t>415-2017</t>
  </si>
  <si>
    <t>Realizar traslado vía terrestre de personal de Cancillería</t>
  </si>
  <si>
    <t>519-2017</t>
  </si>
  <si>
    <t>Frontera La Ermita, Chiquimula</t>
  </si>
  <si>
    <t>El 28 de abril 2017</t>
  </si>
  <si>
    <t>Participar en Reunión Bilateral Interinstitucional para la presentación del proyecto de construcción del nuevo Puente Internacional Anguiatú</t>
  </si>
  <si>
    <t>Guatemala llevará a cabo reunión técnica interna de coordinación para analizar la situación y presentar contrapropuesta de manejo de tráfico que sea congruente tanto con las demandas del citado proyecto, como con las necesidades aduanero-migratorias de ambos países. La presentación del diseño final del proyecto será realizada por El Salvador el 18 de agosto 2017, dando un plazo de 8 días hábiles para análisis por Guatemala.</t>
  </si>
  <si>
    <t>528-2017</t>
  </si>
  <si>
    <t>Noelia Denisse Paz López</t>
  </si>
  <si>
    <t>Dirección General de Asuntos Consulares y Migratorios</t>
  </si>
  <si>
    <t>El 26 de abril 2017</t>
  </si>
  <si>
    <t>Participar en la visita de trabajo que realizará la Delegación de la Patrulla Fronteriza de Estados Unidos</t>
  </si>
  <si>
    <t>527-2017</t>
  </si>
  <si>
    <t>Conocer directamente por parte del Alcalde algunos de los beneficios de remesas en la Comunidad. Iniciar apoyo a dos familias de adolescentes repatriados que desean gestionar la Tarjeta de Visitante Trabajador Transfronterizo que emiten las autoridades mexicanas.</t>
  </si>
  <si>
    <t>549-2017</t>
  </si>
  <si>
    <t>Santiago Hipólito Hernández</t>
  </si>
  <si>
    <t>Despacho Viceministerial</t>
  </si>
  <si>
    <t>El 02 de mayo 2017</t>
  </si>
  <si>
    <t>514-2017</t>
  </si>
  <si>
    <t>Del 27 de abril al 28 de abril 2017</t>
  </si>
  <si>
    <t>Presentarse a la sede del Juzgado de Primera Instancia de Trabajo y Previsión Social, para ser juramentada como miembro suplente para integrar el Tribunal de Conciliación y Arbitraje, sector patronal</t>
  </si>
  <si>
    <t>Se suscribió el acta que documenta la juramentación que presté ante la señora Jueza Abogada Lily del Carmen Gramajo Arroyo, así como aceptación del cargo de Representante Suplente del Sector Patronal cuando surjan conflictos entre el Estado de Guatemala y sus trabajadores, encomendado por la Honorable Corte Suprema de Justicia para conformar el Tribunal respectivo.</t>
  </si>
  <si>
    <t>513-2017</t>
  </si>
  <si>
    <t>Presentarse a la sede del Juzgado de Primera Instancia de Trabajo y Previsión Social, para ser juramentada como miembro titular para integrar el Tribunal de Conciliación y Arbitraje, sector patronal</t>
  </si>
  <si>
    <t>Tacaná, San Marcos</t>
  </si>
  <si>
    <t>del 7 de marzo  al 9 de marzo de 2017</t>
  </si>
  <si>
    <t>Comisión de seguimiento al trámite de definición de colindancias del terreno en donde se encuentra el Campamento Cheguaté, San Marcos, ante colindante sureste y Municipalidad de Tacana.</t>
  </si>
  <si>
    <t>32</t>
  </si>
  <si>
    <t>Ing. Arnoldo Alfredo Pérez Pérez</t>
  </si>
  <si>
    <t>11044</t>
  </si>
  <si>
    <t>Punto Fronterizo de Ingenieros, Departamento de Quiché</t>
  </si>
  <si>
    <t>del 30 de enero  al 31 de enero de 2017</t>
  </si>
  <si>
    <t>Realizar evaluación de alternativas para la ubicación de un nuevo Puerto Fronterizo guatemalteco, en el área cercana al punto fronterizo Ingenieros departamento de Quiché, donde actualmente no hay autoridades de gobierno, vía municipio de Cobán, departamento de Alta Verapaz.</t>
  </si>
  <si>
    <t>Realizó evaluación de alternativas para la ubicación de un nuevo Puerto Fronterizo guatemalteco, en el área cercana al punto fronterizo Ingenieros departamento de Quiché, donde actualmente no hay autoridades de gobierno, vía municipio de Cobán, departamento de Alta Verapaz.</t>
  </si>
  <si>
    <t>44</t>
  </si>
  <si>
    <t>11045</t>
  </si>
  <si>
    <t>del 23 de marzo  al 23 de marzo de 2017</t>
  </si>
  <si>
    <t>Participar en la reunión y recorrido In Situ, que se realizará en el marco de la mesa de alto nivel, para el mejoramiento del puesto  Fronterizo, Valle Nuevo, Jalpatagua, Jutiapa, el día 23 de marzo del año en curso.</t>
  </si>
  <si>
    <t>Participó en la reunión y recorrido In Situ, que se realizó en el marco de la mesa de alto nivel, para el mejoramiento del puesto  Fronterizo, Valle Nuevo, Jalpatagua, Jutiapa, el día 23 de marzo del año en curso.</t>
  </si>
  <si>
    <t>45</t>
  </si>
  <si>
    <t>11046</t>
  </si>
  <si>
    <t>47</t>
  </si>
  <si>
    <t>11052</t>
  </si>
  <si>
    <t>85180289</t>
  </si>
  <si>
    <t>Araeli Antonio López Vanegas</t>
  </si>
  <si>
    <t>del 5 de abril  al 7 de abril de 2017</t>
  </si>
  <si>
    <t>Realizar una inspección In Situ para determinar los registros relacionados y  las condiciones de los vehículos y maquinaria de esta Dirección General asignado, al Campamento Tecún Umán, Ayutla, San Marcos.</t>
  </si>
  <si>
    <t>Realizó una inspección In Situ para determinar los registros relacionados y  las condiciones de los vehículos y maquinaria de esta Dirección General asignado, al Campamento Tecún Umán, Ayutla, San Marcos.</t>
  </si>
  <si>
    <t>48</t>
  </si>
  <si>
    <t>11053</t>
  </si>
  <si>
    <t>del 29 de marzo  al 31 de marzo de 2017</t>
  </si>
  <si>
    <t>Realizar supervisión conjunta con la Sección Mexicana de la CILA, de las obras de  estabilización de ambas márgenes del Río Suchiate, de Aldea El Triunfo a la desembocadura.</t>
  </si>
  <si>
    <t>Realizó supervisión conjunta con la Sección Mexicana de la CILA, de las obras de  estabilización de ambas márgenes del Río Suchiate, de Aldea El Triunfo a la desembocadura.</t>
  </si>
  <si>
    <t>49</t>
  </si>
  <si>
    <t>11054</t>
  </si>
  <si>
    <t>52</t>
  </si>
  <si>
    <t>11059</t>
  </si>
  <si>
    <t>El Jobo, Valle Nuevo, Jutiapa</t>
  </si>
  <si>
    <t>del 3 de abril  al 4 de abril de 2017</t>
  </si>
  <si>
    <t>Realizar trabajos de mantenimiento de herrería en el Campamento El Jobo y traslado de mobiliario, otros insumos y materiales diversos.</t>
  </si>
  <si>
    <t>Realizó trabajos de mantenimiento de herrería en el Campamento El Jobo y traslado de mobiliario, otros insumos y materiales diversos.</t>
  </si>
  <si>
    <t>53</t>
  </si>
  <si>
    <t>11060</t>
  </si>
  <si>
    <t>59</t>
  </si>
  <si>
    <t>11063</t>
  </si>
  <si>
    <t>Se sostuvo reunión con el Señor Alcalde Narciso Lucas López y dos familias que han migrado hacia Estados Unidos de América. De la información obtenida en Santa Cruz Cajolá, es que habitan aproximadamente 17 mil personas, de las cuales el 65% vive en extrema pobreza, por lo tanto el 45% de la población decide migrar hacia los Estados Unidos de América siendo en su mayoría hombres. Las dos familias comentaron sobre la experiencia que se tuvo en las ciudades de Los Ángeles e Illinois. La Patrulla Fronteriza hablo acerca de los peligros que existen en el largo recorrido hacia los Estados Unidos de América, y las redes de criminales existentes. Plantearon que cada vez es más difícil ingresar a ese país por el incremento de seguridad en la frontera, por lo que no vale la pena arriesgar la vida.</t>
  </si>
  <si>
    <t>521-2017</t>
  </si>
  <si>
    <t>Anamaría Diéguez Arévalo</t>
  </si>
  <si>
    <t>Viceministra</t>
  </si>
  <si>
    <t>Acompañar a la Delegación de la Patrulla Fronteriza de Estados Unidos de América, con el objetivo de hacer ver el grado de pobreza que hay en el país y las razones por las que muchos guatemaltecos migran a Estados Unidos de América</t>
  </si>
  <si>
    <t>529-2017</t>
  </si>
  <si>
    <t>Realizar traslado vía terrestre de Marisol Garrido y Noelia Paz, por comisión oficial.</t>
  </si>
  <si>
    <t>518-2017</t>
  </si>
  <si>
    <t>515-2017</t>
  </si>
  <si>
    <t>Efectuar traslado vía terrestre de Guisela del Carmen Vargas y Claudia Xiomara Marroquin</t>
  </si>
  <si>
    <t>437-2017</t>
  </si>
  <si>
    <t>El 10 de abril 2017</t>
  </si>
  <si>
    <t>Participar en acto de Inauguración de la primera etapa del proyectos para la mejora de puestos fronterizos</t>
  </si>
  <si>
    <t>Cumplimiento al compromiso establecido dentro de la minuta de la XVII Reunión del Grupo de Puertos y Servicios Fronterizos entre Guatemala y México, celebrada el 02 de noviembre 2016 en la ciudad de Guatemala, el cual indica la celebración de un recorrido fronterizo Binacional Guatemala-México durante el primer trimestre 2017</t>
  </si>
  <si>
    <t>445-2017</t>
  </si>
  <si>
    <t>444-2017</t>
  </si>
  <si>
    <t>Participar como avanzada de Protocolo del señor Jimmy Morales, Presidente de la República, quien participará en Mesa de Alto Nivel Interinstitucional para la mejora de puestos fronterizos.</t>
  </si>
  <si>
    <t>537-2017</t>
  </si>
  <si>
    <t>Mauro Esteban Guzmán Castillo</t>
  </si>
  <si>
    <t>Del 02 de mayo al 07 de mayo 2017</t>
  </si>
  <si>
    <t>Participar como avanzada de Protocolo en el marco del Tour  a Semuc Champey en Honor a Embajadores acreditados en Guatemala</t>
  </si>
  <si>
    <t>Recibimiento y despedida de la señora Viceministra de Relaciones Exteriores, Director de INGUAT y Cuerpo Diplomático acreditado ante la República de Guatemala. Reconocimiento previo de distintos lugar donde participó la señora Viceministra, Director de INGUAT y Cuerpo Diplomático. Verificación de asuntos logísticos.</t>
  </si>
  <si>
    <t>536-2017</t>
  </si>
  <si>
    <t>con 436</t>
  </si>
  <si>
    <t>535-2017</t>
  </si>
  <si>
    <t>Ruty Avigailia Yool Curuchich</t>
  </si>
  <si>
    <t>Técnico III</t>
  </si>
  <si>
    <t>Departamento de Asuntos Turísticos y Culturales</t>
  </si>
  <si>
    <t>Brindar apoyo en el Marco del Tour a Semuc Champey en Honor a Embajadores acreditados en Guatemala</t>
  </si>
  <si>
    <t>538-2017</t>
  </si>
  <si>
    <t>664-2017</t>
  </si>
  <si>
    <t>Del 25 de mayo al 26 de mayo 2017</t>
  </si>
  <si>
    <t>Realizar traslado de Claudia Marroquín por comisión oficial</t>
  </si>
  <si>
    <t>663-2017</t>
  </si>
  <si>
    <t>Conformar el Tribunal de Arbitraje de Huehuetenango como Vocal, dentro del Conflicto colectivo identificado como 13004-2015-00203</t>
  </si>
  <si>
    <t>Se suscribió el acta que documenta la aceptación ante la señora Jueza del cargo como vocal para conformar el Tribunal de Arbitraje, para conocer el conflicto colectivo promovido por el Sindicato de Trabajadores de la Municipalidad de Malacatancito, Departamento de Huehuetenango.</t>
  </si>
  <si>
    <t>del 27 de marzo  al 31 de marzo de 2017</t>
  </si>
  <si>
    <t>Realizar levantamiento Geodésico a Monumentos Fronterizos Internacionales de la Sección 3 y bases de Datum Ocotepeque, en Ocotepeque Honduras, con acompañamiento de la Sección Hondureña de la Cila e Instituto Geográfico Nacional “IGN” de Guatemala.</t>
  </si>
  <si>
    <t>Realizó levantamiento Geodésico a Monumentos Fronterizos Internacionales de la Sección 3 y bases de Datum Ocotepeque, en Ocotepeque Honduras, con acompañamiento de la Sección Hondureña de la Cila e Instituto Geográfico Nacional “IGN” de Guatemala.</t>
  </si>
  <si>
    <t>7993676</t>
  </si>
  <si>
    <t>César Augusto Alvarado Catalán</t>
  </si>
  <si>
    <t>del 1 de abril  al 1 de abril de 2017</t>
  </si>
  <si>
    <t>Dirigirse a recoger encomienda a Puerto Barrios, Izabal, consistente en cupones de combustible y Adquirirlo para su traslado al campamento de Río Tinto, a ser utilizado en el apoyo de las actividades que se realizan para señalizar la parte Fluvial de la sección nueve, de la frontera entre Guatemala-Honduras.</t>
  </si>
  <si>
    <t>55</t>
  </si>
  <si>
    <t>11062</t>
  </si>
  <si>
    <t>39366405</t>
  </si>
  <si>
    <t>56</t>
  </si>
  <si>
    <t>11065</t>
  </si>
  <si>
    <t>del 10 de abril  al 10 de abril de 2017</t>
  </si>
  <si>
    <t>Participar en actividades en el marco de la inauguración de la primera etapa de mejoramiento  del puesto  Fronterizo, Valle Nuevo, Jalpatagua, Jutiapa.</t>
  </si>
  <si>
    <t>Participó en actividades en el marco de la inauguración de la primera etapa de mejoramiento  del puesto  Fronterizo, Valle Nuevo, Jalpatagua, Jutiapa.</t>
  </si>
  <si>
    <t>57</t>
  </si>
  <si>
    <t>11066</t>
  </si>
  <si>
    <t>60</t>
  </si>
  <si>
    <t>11068</t>
  </si>
  <si>
    <t>del 18 de abril  al 18 de abril de 2017</t>
  </si>
  <si>
    <t>Viene a Oficinas Centrales a recibir instrucciones para continuar los trabajos de mantenimiento y conservación  en el primer paralelo de la frontera Guatemala-México, en Aldea Ingenieros, Municipio de Ixcán, departamento de Quiché.</t>
  </si>
  <si>
    <t>Vino a Oficinas Centrales a recibir instrucciones para continuar los trabajos de mantenimiento y conservación  en el primer paralelo de la frontera Guatemala-México, en Aldea Ingenieros, Municipio de Ixcán, departamento de Quiché.</t>
  </si>
  <si>
    <t>61</t>
  </si>
  <si>
    <t>11070</t>
  </si>
  <si>
    <t>Municipio de Ixcán (Cantabal) Departamento Quiché</t>
  </si>
  <si>
    <t>del 19 de abril  al 21 de abril de 2017</t>
  </si>
  <si>
    <t>62</t>
  </si>
  <si>
    <t>11071</t>
  </si>
  <si>
    <t>63</t>
  </si>
  <si>
    <t>11072</t>
  </si>
  <si>
    <t>del 19 de abril  al 19 de abril de 2017</t>
  </si>
  <si>
    <t>Traslado del señor Cruz Antonio Ventura Ortíz de Oficinas Centrales, hacia la Aldea Ingenieros, Municipio de Ixcán, departamento de Quiché, para continuar con los trabajos de limpia de brecha y mantenimiento de monumentación en el Primer Paralelo, frontera Guatemala-México.</t>
  </si>
  <si>
    <t>64</t>
  </si>
  <si>
    <t>11073</t>
  </si>
  <si>
    <t>Entre Ríos, Puerto Barrios, Izabal</t>
  </si>
  <si>
    <t>del 24 de abril  al 26 de abril de 2017</t>
  </si>
  <si>
    <t>67</t>
  </si>
  <si>
    <t>11078</t>
  </si>
  <si>
    <t>El Florido Camotán, Chiquimula</t>
  </si>
  <si>
    <t>del 23 de abril  al 23 de abril de 2017</t>
  </si>
  <si>
    <t>Trasladarse al Municipio de Camotán, Departamento Chiquimula, para asistir  al taller de trabajo para elaborar el marco lógico para el proyecto binacional “ Gestión ambiental integral de la cuenta del río Motagua”, que se llevará a cabo el lunes 24 y martes 25 de abril del año en curso con horario de 8:00 a 18:00 horas, ambos días en Copán, Honduras.</t>
  </si>
  <si>
    <t>68</t>
  </si>
  <si>
    <t>11079</t>
  </si>
  <si>
    <t>del 26 de abril  al 26 de abril de 2017</t>
  </si>
  <si>
    <t>Trasladarse del municipio de Camotán, Departamento de Chiquimula hacia ciudad capital, luego de asistir  al taller de trabajo para elaborar el marco lógico para el proyecto binacional “ Gestión ambiental integral de la cuenta del río Motagua”, que se llevó a cabo el lunes 24 y martes 25 de abril del año en curso con horario de 8:00 a 18:00 horas, ambos días en Copán, Honduras.</t>
  </si>
  <si>
    <t>Se trasladó del municipio de Camotán, Departamento de Chiquimula hacia ciudad capital, luego de asistir  al taller de trabajo para elaborar el marco lógico para el proyecto binacional “ Gestión ambiental integral de la cuenta del río Motagua”, que se llevó a cabo el lunes 24 y martes 25 de abril del año en curso con horario de 8:00 a 18:00 horas, ambos días en Copán, Honduras.</t>
  </si>
  <si>
    <t>69</t>
  </si>
  <si>
    <t>11080</t>
  </si>
  <si>
    <t>Luis Ancelmo López Vicente</t>
  </si>
  <si>
    <t>Realizar levantamiento de inventario en el campamento Tecún Umán, San Marcos.</t>
  </si>
  <si>
    <t>Realizó levantamiento de inventario en el campamento Tecún Umán, San Marcos.</t>
  </si>
  <si>
    <t>Puerto fronterizo La Ermita, Municipio Las Minas, departamento de Chiquimula</t>
  </si>
  <si>
    <t>del 28 de abril  al 28 de abril de 2017</t>
  </si>
  <si>
    <t>Participar en una reunión Bilateral Guatemala-El Salvador, sobre el proyecto de construcción del puente Internacional sobre Río Anguiatú en el Puerto Fronterizo La Ermita, Municipio de Concepción las Minas, departamento de Chiquimula, el día viernes 28 de abril de 2017, a las 10:00 a.m.</t>
  </si>
  <si>
    <t>Participó en una reunión Bilateral Guatemala-El Salvador, sobre el proyecto de construcción del puente Internacional sobre Río Anguiatú en el Puerto Fronterizo La Ermita, Municipio de Concepción las Minas, departamento de Chiquimula, el día viernes 28 de abril de 2017, a las 10:00 a.m.</t>
  </si>
  <si>
    <t>72</t>
  </si>
  <si>
    <t>11085</t>
  </si>
  <si>
    <t>Se celebrará la Inauguración a la 1a. Fase de las mejoras al puesto fronterizo Valle Nuevo y de la siguiente reunión de la Mesa de Alto Nivel.</t>
  </si>
  <si>
    <t>Se apoyó al montaje, desmontaje para recibimiento del Señor Presidente y su comitiva; se logró que toda la logística y atenciones protocolarias fueran realizadas de manera exitosa.</t>
  </si>
  <si>
    <t>Cristóbal Chocoy Velásquez</t>
  </si>
  <si>
    <t>Se efectuó el traslado de manera satisfactoria</t>
  </si>
  <si>
    <t>Acercamiento con autoridades de instituciones locales del Departamento de Alta Verapaz, se dio a conocer parte de la riqueza cultural y turística de nuestro país con el fin de promocionar a nivel internacional, acercamiento con empresarios que trabajan por el bienestar económico, social y educativo, con la población evitando así que emigran para otros países, aprovechando los recursos naturales con los que cuenta.</t>
  </si>
  <si>
    <t>El Florido Camotán y Atulapa, Chiquimula</t>
  </si>
  <si>
    <t>Peón Vigilante II</t>
  </si>
  <si>
    <t xml:space="preserve"> Recogió encomienda en Puerto Barrios, Izabal, consistente en cupones de combustible y Adquirirlo para su traslado al campamento de Río Tinto, a ser utilizado en el apoyo de las actividades que se realizan para señalizar la parte Fluvial de la sección nueve, de la frontera entre Guatemala-Honduras.</t>
  </si>
  <si>
    <t>Moisés Ramos Flores</t>
  </si>
  <si>
    <t>Realizar entrega de víveres para la brigada móvil que realizan mantenimiento de brecha fronteriza, en el Primer Paralelo de la frontera Guatemala-México, en Aldea Ingenieros, Municipio de Ixcán, departamento de Quiché.</t>
  </si>
  <si>
    <t>Realizó entrega de víveres para la brigada móvil que realizan mantenimiento de brecha fronteriza, en el Primer Paralelo de la frontera Guatemala-México, en Aldea Ingenieros, Municipio de Ixcán, departamento de Quiché.</t>
  </si>
  <si>
    <t>Realizar entrega de víveres al personal de la brigada móvil a cargo del señor Jorge López Rivera, instalación e inicio de trabajos de dicha brigada en el Cauce derecho del Río Motagua y supervisión e inspección de trabajos de la brigada móvil a cargo del señor César Alvarado Catalán y del Canal artificial aperturado por finqueros del área a inmediaciones de los monumentos estaciones 8 y 8-30.08 de la Sección 9 de la frontera entre Guatemala-Honduras.</t>
  </si>
  <si>
    <t>Realizó entrega de víveres al personal de la brigada móvil a cargo del señor Jorge López Rivera, instaló e inició los trabajos de dicha brigada en el Cauce derecho del Río Motagua y supervisó e inspeccionó los trabajos de la brigada móvil a cargo del señor César Alvarado Catalán y del Canal artificial aperturado por finqueros del área a inmediaciones de los monumentos estaciones 8 y 8-30.08 de la Sección 9 de la frontera entre Guatemala-Honduras.</t>
  </si>
  <si>
    <t>Se trasladó al Municipio de Camotán, Departamento Chiquimula, por asistencia  a taller de trabajo para elaborar el marco lógico para el proyecto binacional “ Gestión ambiental integral de la cuenta del río Motagua”, que se llevó a cabo el lunes 24 y martes 25 de abril del año en curso con horario de 8:00 a 18:00 horas, ambos días en Copán, Honduras.</t>
  </si>
  <si>
    <t>Realizar entrega de 300 cupones de combustible de Q. 100.00 cada uno, al campamento Tecún Umán, San Marcos, que se utilizaran en el manejo de los camiones y maquinaria pesada en la margen Guatemalteca del Río Suchiate frontera Guatemala-México, y supervisión del Parque vehicular de dicho campamento.</t>
  </si>
  <si>
    <t>Realizó entrega de 300 cupones de combustible de Q. 100.00 cada uno, al campamento Tecún Umán, San Marcos, que se utilizaran en el manejo de los camiones y maquinaria pesada en la margen Guatemalteca del Río Suchiate frontera Guatemala-México, y supervisión del Parque vehicular de dicho campamento.</t>
  </si>
  <si>
    <t>679-2017</t>
  </si>
  <si>
    <t>Subdirección de América Latina y del Caribe</t>
  </si>
  <si>
    <t>Del 26 de mayo al 28 de mayo 2017</t>
  </si>
  <si>
    <t>Participar en Tercera Cumbre Intermunicipal entre Alcaldes fronterizos de Guatemala y México</t>
  </si>
  <si>
    <t>Retomar el proyecto para facilitar la gestión de cuencas bajo un enfoque Fuente al Mar, nombrando una comisión que será la encargada de darle seguimiento a los avances del proyecto. Realizar mesas de diálogo iniciando con la primera el día martes 27 de junio 2017 en Tapachula, Chiapas, México con los participantes de la mesa de ambiente. Intercambiar experiencias y buenas prácticas en Gestión de Recursos entre municipalidades de Guatemala y México.</t>
  </si>
  <si>
    <t>712-2017</t>
  </si>
  <si>
    <t>Ayutla y Malacatán; San Marcos</t>
  </si>
  <si>
    <t>Del 01 de junio al 02 de junio 2017</t>
  </si>
  <si>
    <t>Realizar traslado terrestre de Alondra Emperatriz Morales Cu</t>
  </si>
  <si>
    <t>733-2017</t>
  </si>
  <si>
    <t>Del 08 de junio al 09 de junio 2017</t>
  </si>
  <si>
    <t>Asistir a la audiencia como representante titular del sector patronal del Estado de Guatemala, conformando el Tribunal de Arbitraje, en calidad de Vocal, dentro del conflicto colectivo.</t>
  </si>
  <si>
    <t>740-2017</t>
  </si>
  <si>
    <t>Subdirectora de América Central y El Caribe</t>
  </si>
  <si>
    <t>El 08 de junio 2017</t>
  </si>
  <si>
    <t>Participar en presentación  a las autoridades salvadoreñas del Plan Fortaleza en materia de seguridad fronteriza.</t>
  </si>
  <si>
    <t>Acompañamiento político-diplomático, al seguimiento a los mandatos presidenciales en la esfera de seguridad fronteriza y combate al crimen organizado transnacional; así como, a los compromisos asumidos a nivel técnico y operativo en el contexto de la I Reunión del Grupo de Alto Nivel en Seguridad. (GANSEG)</t>
  </si>
  <si>
    <t>741-2017</t>
  </si>
  <si>
    <t>711-2017</t>
  </si>
  <si>
    <t>Alondra Emperatriz Morales Cú</t>
  </si>
  <si>
    <t>Participar en la Mesa de Jurado de la Premiación del Certamen de Talentos, que forma parte de la campaña Mi Comunidad en Movimiento</t>
  </si>
  <si>
    <t>785-2017</t>
  </si>
  <si>
    <t>Del 14 de junio al 15 de junio 2017</t>
  </si>
  <si>
    <t>Realizar traslado vía terrestre de Guisela del Carmen Vargas</t>
  </si>
  <si>
    <t>784-2017</t>
  </si>
  <si>
    <t>Asistir a la audiencia como representante titular del sector patronal del Estado de Guatemala, conformando el Tribunal de Arbitraje, en calidad de Vocal, dentro del conflicto colectivo y escuchar a la parte patronal</t>
  </si>
  <si>
    <t>734-2017</t>
  </si>
  <si>
    <t>Dirección General de la Cancillería</t>
  </si>
  <si>
    <t>Realizar traslado terrestre de Guisela del Carmen Vargas</t>
  </si>
  <si>
    <t>704-201</t>
  </si>
  <si>
    <t>Silvia Teresa Cruz Ordoñez</t>
  </si>
  <si>
    <t>El  31 de mayo 2017</t>
  </si>
  <si>
    <t>Participar en Reunión de Directores Generales y Encargados de temas limítrofes de las Cancillerías de Guatemala y El Salvador</t>
  </si>
  <si>
    <t>Hilka Haidee Montenegro Orozco</t>
  </si>
  <si>
    <t>Departamento de Capacitación</t>
  </si>
  <si>
    <t>San Marcos, Jutiapa, Petén y Alta Verapaz</t>
  </si>
  <si>
    <t>Del 18 de junio al 25 de junio 2017</t>
  </si>
  <si>
    <t>780-2017
867 - 2017</t>
  </si>
  <si>
    <t>Participar en la Jornada de vacunación antitetánica con sus respectivos refuerzos, dirigida al personal de Brigadas Móviles de mantenimiento de la Brecha Fronteriza y personal de Campamentos de la Dirección General de Límites y Aguas Internacionales.</t>
  </si>
  <si>
    <t>Aplicar la vacuna de Toxoide Tetánico al 100% del personal planificado. Aplicar la vacuna de la Influenza al personal del campamento de Río Tinto, gracias al apoyo del Centro de Salud del municipio de Puerto Barrios, Departamento de Izabal. Haber tenido acercamiento con personal de Brigadas móviles de mantenimiento de la Brecha Fronteriza y personal de campamentos de la Dirección General de Límites y Aguas Internacionales, recalcando la importancia de su labor para la institución.</t>
  </si>
  <si>
    <t>Municipio de Flores, Departamento de Petén</t>
  </si>
  <si>
    <t>del 12 de marzo  al 12 de marzo de 2017</t>
  </si>
  <si>
    <t>Trasladarse al Departamento de Petén, para acercarse al punto de reunión donde iniciará el recorrido fronterizo Guatemala-México.</t>
  </si>
  <si>
    <t>Se trasladó al Departamento de Petén, para acercarse al punto de reunión donde realizó el recorrido fronterizo Guatemala-México.</t>
  </si>
  <si>
    <t>65</t>
  </si>
  <si>
    <t>11074</t>
  </si>
  <si>
    <t>66</t>
  </si>
  <si>
    <t>11075</t>
  </si>
  <si>
    <t>73</t>
  </si>
  <si>
    <t>11086</t>
  </si>
  <si>
    <t>Entre Ríos, Izabal</t>
  </si>
  <si>
    <t>del 4 de mayo  al 12 de mayo de 2017</t>
  </si>
  <si>
    <t>Realizar señalización de la Frontera Fluvial de la Sección 9, entre Guatemala-Honduras; y localización de posible señalización de monumentos de referencia.</t>
  </si>
  <si>
    <t>Realizó señalización de la Frontera Fluvial de la Sección 9, entre Guatemala-Honduras; y localización de posible señalización de monumentos de referencia.</t>
  </si>
  <si>
    <t>74</t>
  </si>
  <si>
    <t>11090</t>
  </si>
  <si>
    <t>del 17 de mayo  al 19 de mayo de 2017</t>
  </si>
  <si>
    <t>75</t>
  </si>
  <si>
    <t>11091</t>
  </si>
  <si>
    <t>76</t>
  </si>
  <si>
    <t>11092</t>
  </si>
  <si>
    <t>del 23 de mayo  al 25 de mayo de 2017</t>
  </si>
  <si>
    <t xml:space="preserve">Realizar  entrega de víveres y suministros en el Ceibo municipio de La Libertad, Petén, para la brigada móvil, que realiza el mantenimiento de brecha en el meridiano El  Ceibo y tercer paralelo frontera Guatemala-México; vía el Naranjo Petén, viajando por  Izabal o  Alta Verapaz.   </t>
  </si>
  <si>
    <t xml:space="preserve">Realizó  entrega de víveres y suministros en el Ceibo municipio de La Libertad, Petén, para la brigada móvil, que realiza el mantenimiento de brecha en el meridiano El  Ceibo y tercer paralelo frontera Guatemala-México; vía el Naranjo Petén, viajando por  Izabal o  Alta Verapaz.   </t>
  </si>
  <si>
    <t>77</t>
  </si>
  <si>
    <t>11093</t>
  </si>
  <si>
    <t>78</t>
  </si>
  <si>
    <t>11094</t>
  </si>
  <si>
    <t>del 25 de mayo  al 26 de mayo de 2017</t>
  </si>
  <si>
    <t>Realizar entrega de filtros, lubricantes, combustible y otros suministros para los camiones de volteo, maquinaria y personal del campamento Tecún Umán, San Marcos respectivamente; así como entregar  suministros al campamento Ocós en Aldea Los Faros, Ocós, San Marcos; Vía Tecún Umán, San Marcos,  viajando por Costa Sur o Quetzaltenango</t>
  </si>
  <si>
    <t>Realizó entrega de filtros, lubricantes, combustible y otros suministros para los camiones de volteo, maquinaria y personal del campamento Tecún Umán, San Marcos respectivamente; así como entregó  suministros al campamento Ocós en Aldea Los Faros, Ocós, San Marcos; Vía Tecún Umán, San Marcos,  viajando por Costa Sur o Quetzaltenango</t>
  </si>
  <si>
    <t>79</t>
  </si>
  <si>
    <t>11095</t>
  </si>
  <si>
    <t>26385279</t>
  </si>
  <si>
    <t>80</t>
  </si>
  <si>
    <t>11096</t>
  </si>
  <si>
    <t>del 26 de mayo  al 28 de mayo de 2017</t>
  </si>
  <si>
    <t>Participar en reunión de alcaldes de Municipios de Guatemala con alcalde de Tapachula y otras entidades Mexicanas y ONG, en el Municipio de San Pedro Sacatepéquez, San Marcos, los días  26 al 28 de mayo del  año en curso. Vía San Marcos y Quetzaltenango.</t>
  </si>
  <si>
    <t>Participó en reunión de alcaldes de Municipios de Guatemala con alcalde de Tapachula y otras entidades Mexicanas y ONG, en el Municipio de San Pedro Sacatepéquez, San Marcos, los días  26 al 28 de mayo del  año en curso. Vía San Marcos y Quetzaltenango.</t>
  </si>
  <si>
    <t>85</t>
  </si>
  <si>
    <t>11105</t>
  </si>
  <si>
    <t>Pedro de Alvarado,  Jutiapa</t>
  </si>
  <si>
    <t>del 31 de mayo  al 31 de mayo de 2017</t>
  </si>
  <si>
    <t>Participar en reunión de Directores Generales de Límites de los Ministerio de Relaciones Exteriores, Guatemala-El Salvador, en Ciudad Pedro de Alvarado, Moyuta, Jutiapa. Vía Carretera CA8 y Moyuta.</t>
  </si>
  <si>
    <t>Participó en reunión de Directores Generales de Límites de los Ministerio de Relaciones Exteriores, Guatemala-El Salvador, en Ciudad Pedro de Alvarado, Moyuta, Jutiapa. Vía Carretera CA8 y Moyuta.</t>
  </si>
  <si>
    <t>86</t>
  </si>
  <si>
    <t>11106</t>
  </si>
  <si>
    <t>Identificación de vehículos y maquinaria de acuerdo al Código SICOIN y características, según tarjetas de responsabilidad solicitadas al encargado de inventario de la Dirección General de Límites y Aguas Internacionales, los que se ubicaban en los siguientes lugares: El Malacate, Aldea El Triunfo y Campamento Tecún Umán, San Marcos. Ubicación de los vehículos y maquinaria en el Campamento Tecún Umán</t>
  </si>
  <si>
    <t xml:space="preserve">Al final de la reunión se logro establecer los temas prioritarios de la agenda que comparten ambas instituciones siendo éstos: demarcación de la línea fronteriza en el cauce seco del Río Paz. Identificación de pasos fronterizos no controlados. Levantamiento de inventario de hitos o monumentos fronterizos. Asimismo se acordó iniciar gestiones de forma conjunta para propiciar reunión entre las Comisiones Internacionales de Límites y Aguas de las dos Naciones, cuyo programa contemplará los temas indicados, más otro a su elección, la segunda quincena de julio 2017, en una fecha a confirmar.                                                                                                                                                                                                                                                            </t>
  </si>
  <si>
    <t>Se resaltó que el Estado de Guatemala está comprometido en buscar mecanismos y ejecutar acciones que garanticen el respeto a los derechos humanos de la población migrante, atendiendo de manera diferenciada los derechos de los grupos más vulnerables como lo son niños, niñas, adolescentes, mujeres, personas con capacidades diferentes, adultos mayores, población LGBTI, indígenas y víctimas de delitos; entendiendo que además de procurar el bienestar del migrante y acciones que debe ser inclusiva hacia sus familiares.</t>
  </si>
  <si>
    <t>Rafael Arcángel Lic Vásquez</t>
  </si>
  <si>
    <t>Realizar entrega de víveres, para la brigada móvil que realiza el mantenimiento de brecha en la Primera y Segunda Línea Geodésica, de la Frontera entre Guatemala-México, a cargo del señor Luis Escalante, y entregar  suministros al encargado del  Campamento Cheguaté, San Marcos.</t>
  </si>
  <si>
    <t>Realizó entrega de víveres, para la brigada móvil que realiza el mantenimiento de brecha en la Primera y Segunda Línea Geodésica, de la Frontera entre Guatemala-México, a cargo del señor Luis Escalante, y entregó  suministros al encargado del  Campamento Cheguaté, San Marcos.</t>
  </si>
  <si>
    <t>Gilberto Gatica López</t>
  </si>
  <si>
    <t>San Pedro Sacatepéquez , San Marcos</t>
  </si>
  <si>
    <t>719-2017</t>
  </si>
  <si>
    <t>Esquipulas, Chiquimula</t>
  </si>
  <si>
    <t>El 02 de junio 2017</t>
  </si>
  <si>
    <t>Participar en la Toma de Posesión del Consejo Económico de la Región Trifinio Guatemala</t>
  </si>
  <si>
    <t>El Director Ejecutivo Nacional de Guatemala, Ingeniero Pedro Luis Avendaño invitará a una reunión de seguimiento y conversará otros temas de interés al Ministerio de Relaciones Exteriores, durante el mes de junio 2017</t>
  </si>
  <si>
    <t>961-2017</t>
  </si>
  <si>
    <t>Chiquimula</t>
  </si>
  <si>
    <t>Del 21 de julio al 22 de julio 2017</t>
  </si>
  <si>
    <t>Haber presentado las muestras condolencias por parte de Cancillería hacia la familia Guerra Berganza, lo cual se llevó a cabo sin ninguna novedad.</t>
  </si>
  <si>
    <t>960-2017</t>
  </si>
  <si>
    <t>del 2 de abril  al 2 de abril de 2017</t>
  </si>
  <si>
    <t>Trasladarse al Departamento de Tecún Umán, Ayutla, San Marcos, para acercarse al punto de reunión donde iniciará el recorrido fronterizo Guatemala-México.</t>
  </si>
  <si>
    <t>Se trasladó al Departamento de Tecún Umán, Ayutla, San Marcos, para acercarse al punto de reunión donde inició el recorrido fronterizo Guatemala-México.</t>
  </si>
  <si>
    <t>81</t>
  </si>
  <si>
    <t>11097</t>
  </si>
  <si>
    <t>del 26 de mayo  al 26 de mayo de 2017</t>
  </si>
  <si>
    <t>Trasladarse al Departamento de Izabal, para acercarse al punto de reunión donde iniciará el recorrido fronterizo Guatemala-Honduras.</t>
  </si>
  <si>
    <t>Se trasladó al Departamento de Izabal, para acercarse al punto de reunión donde inició el recorrido fronterizo Guatemala-Honduras.</t>
  </si>
  <si>
    <t>82</t>
  </si>
  <si>
    <t>11098</t>
  </si>
  <si>
    <t>0720-2017</t>
  </si>
  <si>
    <t>11107</t>
  </si>
  <si>
    <t>Municipio de Esquipulas, Departamento de Chiquimula</t>
  </si>
  <si>
    <t>del 2 de junio  al 2 de junio de 2017</t>
  </si>
  <si>
    <t>Participar como Director General de Límites y Aguas Internacionales, del Ministerio de Relaciones Exteriores, en la actividad de toma de posesión del Consejo Económico de la Región Trifinio Guatemala, actividad que estará presidida por el señor Vicepresidente de la República de Guatemala, Doctor Jafeth Cabrera, el día 2 de junio del año en curso, en el Municipio de Esquipulas, Departamento de Chiquimula.</t>
  </si>
  <si>
    <t>Participó como Director General de Límites y Aguas Internacionales, del Ministerio de Relaciones Exteriores, en la actividad de toma de posesión del Consejo Económico de la Región Trifinio Guatemala, actividad que estuvo presidida por el señor Vicepresidente de la República de Guatemala, Doctor Jafeth Cabrera, el día 2 de junio del año en curso, en el Municipio de Esquipulas, Departamento de Chiquimula.</t>
  </si>
  <si>
    <t>0743-2017</t>
  </si>
  <si>
    <t>11108</t>
  </si>
  <si>
    <t>del 8 de junio  al 8 de junio de 2017</t>
  </si>
  <si>
    <t>Participar como Director General de Límites y Aguas Internacionales, del Ministerio de Relaciones Exteriores, en la presentación a las autoridades salvadoreñas del “Plan Fortaleza” en materia de seguridad fronteriza, a realizarse el 8 de junio del presente año, en la frontera de Valle Nuevo, Jalpatagua, Jutiapa.</t>
  </si>
  <si>
    <t>Participó como Director General de Límites y Aguas Internacionales, del Ministerio de Relaciones Exteriores, en la presentación a las autoridades salvadoreñas del “Plan Fortaleza” en materia de seguridad fronteriza, a realizarse el 8 de junio del presente año, en la frontera de Valle Nuevo, Jalpatagua, Jutiapa.</t>
  </si>
  <si>
    <t>0742-2017</t>
  </si>
  <si>
    <t>11109</t>
  </si>
  <si>
    <t>Participar como Subdirector Técnico II de la Dirección General de Límites y Aguas Internacionales, del Ministerio de Relaciones Exteriores, en la presentación a las autoridades salvadoreñas del “Plan Fortaleza” en materia de seguridad fronteriza, a realizarse el 8 de junio del presente año, en la frontera de Valle Nuevo, Jalpatagua, Jutiapa.</t>
  </si>
  <si>
    <t>Participó como Subdirector Técnico II de la Dirección General de Límites y Aguas Internacionales, del Ministerio de Relaciones Exteriores, en la presentación a las autoridades salvadoreñas del “Plan Fortaleza” en materia de seguridad fronteriza, a realizarse el 8 de junio del presente año, en la frontera de Valle Nuevo, Jalpatagua, Jutiapa.</t>
  </si>
  <si>
    <t>0758-2017</t>
  </si>
  <si>
    <t>11110</t>
  </si>
  <si>
    <t xml:space="preserve"> Municipio La Democracia, Departamento de Huehuetenango</t>
  </si>
  <si>
    <t>del 14  de junio  al 16 de junio de 2017</t>
  </si>
  <si>
    <t>Realizar un levantamiento topográfico del predio y sus instalaciones del Campamento La Democracia, ubicado en el Municipio La Democracia, departamento de Huehuetenango del 14 al 16 de junio del presente año; así como otras evaluaciones solicitadas por el señor Alcalde de dicho municipio.</t>
  </si>
  <si>
    <t>Realizó un levantamiento topográfico del predio y sus instalaciones del Campamento La Democracia, ubicado en el Municipio La Democracia, departamento de Huehuetenango del 14 al 16 de junio del presente año; así como otras evaluaciones solicitadas por el señor Alcalde de dicho municipio.</t>
  </si>
  <si>
    <t>0797-2017</t>
  </si>
  <si>
    <t>11112</t>
  </si>
  <si>
    <t>Departamentos de: San Marcos, Jutiapa, Petén, Izabal y Alta Verapaz</t>
  </si>
  <si>
    <t>del 18  de junio  al 24 de junio de 2017</t>
  </si>
  <si>
    <t>Participar en la jornada de vacunación antitetánica, con sus respectivos  refuerzos, dirigida al personal de Brigadas Móviles de mantenimiento de la Brecha Fronteriza y personal de los Campamentos de la Dirección General de Límites y Aguas Internacionales, a realizarse del 18 al 24 de junio del presente año.</t>
  </si>
  <si>
    <t>Participó en la jornada de vacunación antitetánica, con sus respectivos  refuerzos, dirigida al personal de Brigadas Móviles de mantenimiento de la Brecha Fronteriza y personal de los Campamentos de la Dirección General de Límites y Aguas Internacionales, a realizarse del 18 al 24 de junio del presente año.</t>
  </si>
  <si>
    <t>0795-2017</t>
  </si>
  <si>
    <t>11113</t>
  </si>
  <si>
    <t>Departamento de Izabal</t>
  </si>
  <si>
    <t>del 19  de junio  al 25 de junio de 2017</t>
  </si>
  <si>
    <t xml:space="preserve">Realizó entrega de víveres e insumos a la brigada móvil ubicada en el campamento Río Tínto, municipio de Puerto Barrios, departamento de Izabal, el 19 de junio del presente año, entrega de víveres e insumos a la brigada móvil ubicada en la aldea Darién, municipio de Ixcán, departamento de Quiché, el 20 de junio del presente año, e instalación de puertas y ventanas en el campamento Chocón ubicado en la Aldea Modesto Méndez, municipio de Livingston, departamento de Izabal, del 21 al 24 de junio del presente año.   </t>
  </si>
  <si>
    <t>0794-2017</t>
  </si>
  <si>
    <t>11114</t>
  </si>
  <si>
    <t>0847-2017</t>
  </si>
  <si>
    <t>11116</t>
  </si>
  <si>
    <t>Municipio de Puerto Barrios, departamento de Izabal</t>
  </si>
  <si>
    <t>del 25  de junio  al 27 de junio de 2017</t>
  </si>
  <si>
    <t>Realizó inspección en la vuelta más austral del río Tinto, cuya ribera oriental es el límite internacional con la República de Honduras, para confirmar si fue rencauzado a su cauce natural, luego que había sido desviado artificialmente; supervisión del cauce del referido río en dirección al río Motagua y la derivación del mismo al río Tinto ante recientes inundaciones y asimismo el 26 de junio se participó por la mañana en el evento de lanzamiento del “Proceso de integración profunda hacia el libre  tránsito de mercancías y de personas naturales entre las Repúblicas de Guatemala y Honduras”, a realizarse en el Puesto Fronterizo de Corinto.</t>
  </si>
  <si>
    <t>0848-2017</t>
  </si>
  <si>
    <t>11117</t>
  </si>
  <si>
    <t>Realizó inspección en la vuelta más austral del río Tinto, cuya ribera oriental es el límite internacional con la República de Honduras, para confirmar si fue rencauzado a su cauce natural, luego que había sido desviado artificialmente; supervisión del cauce del referido río en dirección al río Motagua y la derivación del mismo al río Tinto ante recientes inundaciones y asimismo participar por la mañana en el evento de lanzamiento del “Proceso de integración profunda hacia el libre  tránsito de mercancías y de personas naturales entre las Repúblicas de Guatemala y Honduras”, a realizarse en el Puesto Fronterizo de Corinto.</t>
  </si>
  <si>
    <t>Realizar inspección en la vuelta más austral del río Tinto, cuya ribera oriental es el límite internacional con la República de Honduras, para confirmar si fue rencauzado a su cauce natural, luego que había sido desviado artificialmente; supervisión del cauce del referido río en dirección al río Motagua y la derivación del mismo al río Tinto ante recientes inundaciones y asimismo participar en el evento de lanzamiento del “Proceso de integración profunda hacia el libre  tránsito de mercancías y de personas naturales entre las Repúblicas de Guatemala y Honduras”, a realizarse en el Puesto Fronterizo de Corinto.</t>
  </si>
  <si>
    <t xml:space="preserve">Realizar entrega de víveres e insumos a la brigada móvil ubicada en el campamento Río Tínto, municipio de Puerto Barrios, departamento de Izabal,  entrega de víveres e insumos a la brigada móvil ubicada en la aldea Darién, municipio de Ixcán, departamento de Quiché, el 20 de junio del presente año, e instalación de puertas y ventanas en el campamento Chocón.   </t>
  </si>
  <si>
    <t>Realizar inspección en la vuelta más austral del río Tinto, cuya ribera oriental es el límite internacional con la República de Honduras, para confirmar si fue rencauzado a su cauce natural, luego que había sido desviado artificialmente; supervisión del cauce del referido río en dirección al río Motagua y la derivación del mismo al río Tinto ante recientes inundaciones y asimismo  participar en el evento de lanzamiento del “Proceso de integración profunda hacia el libre  tránsito de mercancías y de personas naturales entre las Repúblicas de Guatemala y Honduras”</t>
  </si>
  <si>
    <t>Realizar entrega de víveres e insumos a la brigada móvil ubicada en el campamento Río Tínto, municipio de Puerto Barrios, departamento de Izabal,  entrega de víveres e insumos a la brigada móvil ubicada en la aldea Darién, municipio de Ixcán, departamento de Quiché, el 20 de junio del presente año, e instalación de puertas y ventanas en el campamento Chocón ubicado en la Aldea Modesto Méndez.</t>
  </si>
  <si>
    <t>Presentar condolencias a María del Pilar Berganza Guerra, por el sensible fallecimiento de su señora Madre.</t>
  </si>
  <si>
    <t>1000-2017</t>
  </si>
  <si>
    <t>María Luisa Ramírez Coronado</t>
  </si>
  <si>
    <t>Directora General</t>
  </si>
  <si>
    <t>Sololá</t>
  </si>
  <si>
    <t>El 28 de julio 2017</t>
  </si>
  <si>
    <t>Formar parte de la Delegación que acompañará al Embajador Carlos Raúl Morales, en las reuniones con autoridades gubernamentales, para atender temas migratorios y consulares.</t>
  </si>
  <si>
    <t>Facilitación de coordinación para proyecto de apertura de la Oficina Departamental del Ministerio de Relaciones Exteriores en la cabecera departamental de Sololá</t>
  </si>
  <si>
    <t>781-2017
868-2017</t>
  </si>
  <si>
    <t>0843-2017</t>
  </si>
  <si>
    <t>del 26 de junio  al 28 de junio de 2017</t>
  </si>
  <si>
    <t>Participó en el levantamiento topográfico de la desembocadura del río Suchiate del Océano Pacífico, que realizó conjuntamente con la Sección Mexicana de la Comisión Internacional de Límites y Aguas –CILA-,  del 27 al 28 de junio del presente año, con el propósito de precisar en planos la ubicación y continuar con el registro histórico del mismo.</t>
  </si>
  <si>
    <t>0871-2017</t>
  </si>
  <si>
    <t>Puerto Barrios, Departamento de Izabal</t>
  </si>
  <si>
    <t>del 1 de julio  al 3 de julio de 2017</t>
  </si>
  <si>
    <t>Realizar traslado de enceres y víveres de la Brigada Móvil a cargo del señor Jorge López Rivera, del lugar denominado Aldea Champas Corrientes a la Aldea El Venado.</t>
  </si>
  <si>
    <t>Realizó traslado de enceres y víveres de la Brigada Móvil a cargo del señor Jorge López Rivera, del lugar denominado Aldea Champas Corrientes a la Aldea El Venado.</t>
  </si>
  <si>
    <t>0870-2017</t>
  </si>
  <si>
    <t>11119</t>
  </si>
  <si>
    <t>0886-2017</t>
  </si>
  <si>
    <t>11121</t>
  </si>
  <si>
    <t>del 5 de julio  al 7 de julio de 2017</t>
  </si>
  <si>
    <t>0879-2017</t>
  </si>
  <si>
    <t>11122</t>
  </si>
  <si>
    <t>0880-2017</t>
  </si>
  <si>
    <t>11123</t>
  </si>
  <si>
    <t>0916-2017</t>
  </si>
  <si>
    <t>Alicia V. Castillo Sosa</t>
  </si>
  <si>
    <t>11125</t>
  </si>
  <si>
    <t>Morales, Izabal</t>
  </si>
  <si>
    <t>del 16 de julio  al 18 de julio de 2017</t>
  </si>
  <si>
    <t xml:space="preserve">Realizó el traslado de enseres de la Brigada Móvil a cargo del señor Jorge López Rivera, dicho traslado se realizó del lugar denominado Aldea Negro Norte del municipio de Morales, departamento de Izabal a la aldea Atulapa del municipio de Esquipulas, departamento de Chiquimula; la cual se efectuó del domingo 16 al martes 18 de julio del año en curso. </t>
  </si>
  <si>
    <t>0915-2017</t>
  </si>
  <si>
    <t>11126</t>
  </si>
  <si>
    <t>0920-2017</t>
  </si>
  <si>
    <t>11136</t>
  </si>
  <si>
    <t>Municipio de Moyuta, Departamento de Jutiapa</t>
  </si>
  <si>
    <t>del 21 de julio  al 21 de julio de 2017</t>
  </si>
  <si>
    <t>Realizó una inspección en el cauce seco del río Paz, en jurisdicción del municipio de Moyuta, departamento de Jutiapa, para recabar información reciente, previo a la reunión en el marco de la Comisión Internacional de Límites y Aguas –CILA- con la República de El Salvador; la cual se efectuó el día viernes 21 de julio del año en curso.</t>
  </si>
  <si>
    <t>0921-2017</t>
  </si>
  <si>
    <t>11137</t>
  </si>
  <si>
    <t>0936-2017</t>
  </si>
  <si>
    <t>11138</t>
  </si>
  <si>
    <t>29420520</t>
  </si>
  <si>
    <t>Luciano Chin Lastro</t>
  </si>
  <si>
    <t>Departamentos de: Izabal, Petén y Alta Verapaz</t>
  </si>
  <si>
    <t>del 24 de julio  al 28 de julio de 2017</t>
  </si>
  <si>
    <t>Participar en el levantamiento topográfico de la desembocadura del río Suchiate del Océano Pacífico, que realizará conjuntamente con la Sección Mexicana de la Comisión Internacional de Límites y Aguas –CILA-, con el propósito de precisar en planos la ubicación y continuar con el registro histórico del mismo.</t>
  </si>
  <si>
    <t xml:space="preserve">Participar  en una reunión de la Comisión Internacional de Límites y Aguas -CILA- entre Guatemala y México, así como la realización de la Inspección a las obras de estabilización de la margen guatemalteca del río Suchiate, Aldea El Triunfo, Ayutla, San Marcos. </t>
  </si>
  <si>
    <t>Realizar el traslado de enseres de la Brigada Móvil a cargo del señor Jorge López Rivera, dicho traslado se realizará del lugar denominado Aldea Negro Norte del municipio de Morales, departamento de Izabal a la aldea Atulapa del municipio de Esquipulas, departamento de Chiquimula</t>
  </si>
  <si>
    <t>Realizar una inspección en el cauce seco del río Paz, en jurisdicción del municipio de Moyuta, departamento de Jutiapa, para recabar información reciente, previo a la reunión en el marco de la Comisión Internacional de Límites y Aguas –CILA- con la República de El Salvador</t>
  </si>
  <si>
    <t xml:space="preserve">Realizar el traslado de enseres de la Brigada Móvil a cargo del señor Jorge López Rivera, dicho traslado se realizará del lugar denominado Aldea Negro Norte del municipio de Morales, departamento de Izabal a la aldea Atulapa del municipio de Esquipulas, departamento de Chiquimula; </t>
  </si>
  <si>
    <t>Realizar una inspección en el cauce seco del río Paz, en jurisdicción del municipio de Moyuta, departamento de Jutiapa, para recabar información reciente, previo a la reunión en el marco de la Comisión Internacional de Límites y Aguas –CILA- con la República de El Salvador.</t>
  </si>
  <si>
    <t>Participar en la jornada de vacunación antitetánica dirigida al personal de Brigadas Móviles de mantenimiento de la Brecha Fronteriza y personal de Campamentos de la Dirección General de Límites y Aguas Internacionales.</t>
  </si>
  <si>
    <t>Participó  en una reunión de la Comisión Internacional de Límites y Aguas -CILA- entre Guatemala y México, así como en la realización de la Inspección a las obras de estabilización de la margen guatemalteca del río Suchiate, Aldea El Triunfo, Ayutla, San Marcos. Dichas actividades se realizaron del 05 al 07 de julio del año en curso en el Municipio de Ayutla, departamento de San Marcos.</t>
  </si>
  <si>
    <t>Participó en la jornada de vacunación antitetánica dirigida al personal de Brigadas Móviles de mantenimiento de la Brecha Fronteriza y personal de Campamentos de la Dirección General de Límites y Aguas Internacionales, a realizándose del 24 al 28 de julio del presente año.</t>
  </si>
  <si>
    <t>928-2017</t>
  </si>
  <si>
    <t>El 21 de julio 2017</t>
  </si>
  <si>
    <t>Llevar a cabo inspección en el cauce seco del Río Paz, para recabar información previo a la reunión de la CILA Guatemala- El Salvador</t>
  </si>
  <si>
    <t>La presente comisión proveyó información relevante y actualizada con vistas a la celebración de la próxima reunión de Comisionados de Límites y Aguas Internacionales de ambos países. Provee nuevos elementos para compartir con la contraparte nacional del Grupo de Alto Nivel en Seguridad GANSEG, en especial en el contexto del Plan Fortaleza, sobre seguridad fronteriza.</t>
  </si>
  <si>
    <t>990-2017</t>
  </si>
  <si>
    <t>Efraín Balán Gómez</t>
  </si>
  <si>
    <t>Totonicapán, Sololá y Quetzaltenango</t>
  </si>
  <si>
    <t>Del 27 de julio al 29 de julio 2017</t>
  </si>
  <si>
    <t>935-2017</t>
  </si>
  <si>
    <t>Departamento Capacitación.</t>
  </si>
  <si>
    <t>Izabal, Petén, Alta Verapaz.</t>
  </si>
  <si>
    <t>Del 24 de julio al 28 de julio 2017</t>
  </si>
  <si>
    <t>Participar Jornada de vacunación antitetánica dirigida al personal de Brigadas Móviles de mantenimiento de la Brecha Fronteriza, y personal de Campamentos de la Dirección General de Límites y Aguas Internacionales.</t>
  </si>
  <si>
    <t>Aplicar la vacuna de Toxoide Tetánico al 95% del personal planificado, debido a que el campamento San Martín no se hizo presente en el punto de reunión, lo cual fue informado a la Dirección General de Límites y Aguas Internacionales vía telefónica. Haber tenido acercamiento con el personal de Brigadas  móviles de mantenimiento de la Brecha Fronteriza y personal de campamentos de la Dirección General de Límites y Aguas Internacionales, recalcando la importancia de su labor para la institución.</t>
  </si>
  <si>
    <t>1002-2017</t>
  </si>
  <si>
    <t>971-2017</t>
  </si>
  <si>
    <t>Del 28 de julio al 29 de julio 2017</t>
  </si>
  <si>
    <t>962-2017</t>
  </si>
  <si>
    <t>Realizar traslado terrestre de Hilka Montenegro y Ruty Yool</t>
  </si>
  <si>
    <t>0966-2017</t>
  </si>
  <si>
    <t>12345881</t>
  </si>
  <si>
    <t>Eduardo Palma Girón</t>
  </si>
  <si>
    <t>Departamentos de :  Izabal, Petén y Alta Verapaz</t>
  </si>
  <si>
    <t>Participó en la jornada de vacunación antitetánica dirigida al personal de Brigadas Móviles de mantenimiento de la Brecha Fronteriza y personal de Campamentos de la Dirección General de Límites y Aguas Internacionales, realizada del 24 al 28 de julio del presente año.</t>
  </si>
  <si>
    <t>0951-2017</t>
  </si>
  <si>
    <t xml:space="preserve"> Tecún Umán, Municipio de Ayutla, Departamento de San Marcos</t>
  </si>
  <si>
    <t>del 25 de julio  al 26 de julio de 2017</t>
  </si>
  <si>
    <t>Realizó una visita al Campamento Tecún Umán, ubicado en el municipio de Ayutla, San Marcos, para la entrega de hojas móviles autorizadas por la Contraloría General de Cuentas para el control de combustible, de comisiones realizadas por los vehículos y realizar entrega de cupones de combustible para la realización de trabajos.</t>
  </si>
  <si>
    <t>0952-2017</t>
  </si>
  <si>
    <t>11141</t>
  </si>
  <si>
    <t>Realizar una visita al Campamento Tecún Umán, ubicado en el municipio de Ayutla, San Marcos, para realizar la contratación de personal en dicho Campamento, la cual se efectuará del 25 al 26 de julio del año en curso.</t>
  </si>
  <si>
    <t>Realizó una visita al Campamento Tecún Umán, ubicado en el municipio de Ayutla, San Marcos, para realizar la contratación de personal en dicho Campamento.</t>
  </si>
  <si>
    <t>0953-2017</t>
  </si>
  <si>
    <t>11142</t>
  </si>
  <si>
    <t>0954-2017</t>
  </si>
  <si>
    <t>11143</t>
  </si>
  <si>
    <t>Realizar una visita al Campamento Tecún Umán, ubicado en el municipio de Ayutla, San Marcos, para la entrega de hojas móviles autorizadas por la Contraloría General de Cuentas para el control de combustible, de comisiones realizadas por los vehículos y realizar entrega de cupones de combustible para la realización de trabajos</t>
  </si>
  <si>
    <t>Realizar traslado terrestre de María Luisa Ramírez Coronado y Julia Arabella Woolfolk Contreras</t>
  </si>
  <si>
    <t>Realizar la entrega de víveres e insumos a la brigada móvil a cargo del señor Jorge López Rivera; así como el traslado de los mismos y del personal hacia la aldea Cafetales.</t>
  </si>
  <si>
    <t>Realizó la entrega de víveres e insumos a la brigada móvil a cargo del señor Jorge López Rivera; así como el traslado de los mismos y del personal hacia la aldea Cafetales.</t>
  </si>
  <si>
    <t>993-2017</t>
  </si>
  <si>
    <t>Cobán, Alta Verapaz</t>
  </si>
  <si>
    <t>El 29 de julio 2017</t>
  </si>
  <si>
    <t>Realizar traslado vía terrestre del Embajador Carlos Ramiro Martínez Alvarado</t>
  </si>
  <si>
    <t>970-2017</t>
  </si>
  <si>
    <t>Tekandi Paniagua Flores</t>
  </si>
  <si>
    <t>Director</t>
  </si>
  <si>
    <t>Dirección de Comunicación Social</t>
  </si>
  <si>
    <t>Acompañar al Embajador Carlos Raúl Morales Moscoso, en reuniones con autoridades universitarias</t>
  </si>
  <si>
    <t>Se entablaron conversaciones con autoridades indígenas, alcaldes y gobernadores de Sololá y Totonicapán, así como con estudiantes de la universidad de occidente en Quetzaltenango, relacionado a la campaña de información pública sobre el referendo insular, marítimo y territorial con Belice.</t>
  </si>
  <si>
    <t>973-2017</t>
  </si>
  <si>
    <t>Totonicapán y Sololá</t>
  </si>
  <si>
    <t>Del 27 de julio al 28 de julio 2017</t>
  </si>
  <si>
    <t>Exposición de antecedentes históricos del diferendo con Belice. Sensibilización sobre la importancia de llevar a cabo una Consulta Popular para someter a la Corte Internacional de Justicia la resolución definitiva del diferendo insular, marítimo y territorial con Belice.</t>
  </si>
  <si>
    <t>1247-2017</t>
  </si>
  <si>
    <t>Del 27 de septiembre al 28 de septiembre 2017</t>
  </si>
  <si>
    <t>Realizar traslado vía terrestre de Ana María Rafael</t>
  </si>
  <si>
    <t>1246-2017</t>
  </si>
  <si>
    <t>Ana María Rafael Istupe</t>
  </si>
  <si>
    <t>Participar en el Lanzamiento de la Campaña de Prevención de Migración Irregular</t>
  </si>
  <si>
    <t>Fortalecimiento de la coordinación interinstitucional en el tema de migración laboral de guatemaltecos al exterior. Alianzas de cooperación con instituciones gubernamentales y la Embajada de Estados Unidos de América, relacionado con la migración laboral para promover procesos migratorios ordenados y seguros. Prevención del delito de estafa a guatemaltecos interesados en optar a una oportunidad laboral en el exterior..</t>
  </si>
  <si>
    <t>1001-2017</t>
  </si>
  <si>
    <t>Julia Arabella Woolfolk Contreras</t>
  </si>
  <si>
    <t>El principal logro de la reunión fue la coordinación para la apertura de una Oficina Regional del Ministerio de Relaciones Exteriores para atender temas consulares y migratorios que están asignados a la Dirección General de Asuntos Consulares y Migratorios, particularmente para atender a la comunidad migrante y familiares que residen en el Departamento de Sololá. La sede fue ofrecida por el Gobernador de Sololá para que tuviera como sede las instalaciones de la Gobernación Departamental ubicada en Sololá.</t>
  </si>
  <si>
    <t>934-2017</t>
  </si>
  <si>
    <t>El 19 de julio 2017</t>
  </si>
  <si>
    <t>Participar en VII Reunión de la Mesa de Alto Nivel para la mejora de puestos fronterizos</t>
  </si>
  <si>
    <t xml:space="preserve">La Superintendencia de Administración Tributaria, presento avances del proyecto Valle Nuevo, informó que se estableció la propiedad del terreno que ocupa y que está pendiente que Bienes del Estados emita dictamen respectivo. El INGUAT, ofreció aportar materiales de construcción. </t>
  </si>
  <si>
    <t>1041-2017</t>
  </si>
  <si>
    <t>Rogelio Sipriano Méndez Sicajá</t>
  </si>
  <si>
    <t>Huehuetenango y Quetzaltenango</t>
  </si>
  <si>
    <t>Del 09 al 10 de agosto 2017</t>
  </si>
  <si>
    <t>Realizar visita de trabajo a las Delegaciones Regionales del Ministerio de Relaciones Exteriores que se ubican en Huehuetenango y Quetzaltenango</t>
  </si>
  <si>
    <t>Se brindo información sobre emisión del DPI, se apoyó en la atención a casos reales que se presentaron en ese momento a la Delegación de Huehuetenango. Se realizó inventario de bienes de la Delegación. Traslado y entrega de insumos de oficina.</t>
  </si>
  <si>
    <t>1046-2017</t>
  </si>
  <si>
    <t>Dirección Financiera</t>
  </si>
  <si>
    <t>Se realizó toma y verificación física de bienes fijos y fungibles en la sede regional de Huehuetenango y Quetzaltenango, tomando de base las tarjetas de responsabilidades. Se elaboraron nuevas tarjetas de responsabilidad de bienes recibidos.</t>
  </si>
  <si>
    <t>1043-2017</t>
  </si>
  <si>
    <t>1040-2017</t>
  </si>
  <si>
    <t>Aldo Roberto Villatoro Morales</t>
  </si>
  <si>
    <t>1360-2017</t>
  </si>
  <si>
    <t>Pablo César García Sáenz</t>
  </si>
  <si>
    <t>Del 19 al 20 de octubre 2017</t>
  </si>
  <si>
    <t>Participar en la Cumbre de Migrante y Retornados</t>
  </si>
  <si>
    <t>Se proyectaron documentales y se realizaron exposiciones interactivas. También se transmitió en simultáneo con comunidades de guatemaltecos residentes en Estados Unidos de América.</t>
  </si>
  <si>
    <t>1362-2017</t>
  </si>
  <si>
    <t>Realizar traslado vía terrestre del Viceministro Pablo César García Sáenz</t>
  </si>
  <si>
    <t>1035-2017</t>
  </si>
  <si>
    <t xml:space="preserve"> Municipio de Ixcán, Departamento de Quiché</t>
  </si>
  <si>
    <t>del 7 de agosto  al 9 de agosto de 2017</t>
  </si>
  <si>
    <t>1034-2017</t>
  </si>
  <si>
    <t>90-2017</t>
  </si>
  <si>
    <t>11148</t>
  </si>
  <si>
    <t>39450813</t>
  </si>
  <si>
    <t>Oscar de Jesús Cachín Corado</t>
  </si>
  <si>
    <t>Bodeguero III</t>
  </si>
  <si>
    <t>Municipio de Esquipulas, departamento de Chiquimula.</t>
  </si>
  <si>
    <t>del 8 de agosto  al 9 de agosto de 2017</t>
  </si>
  <si>
    <t>Realizó el traslado de los enseres, víveres y personal de la brigada móvil a cargo del señor Jorge López Rivera, de la aldea Valle de Jesús al campamento de esta Dirección General en la aldea Atulapa, ambas del municipio de Esquipulas, departamento de Chiquimula; a realizarse del día martes 8 al día miércoles 9 de agosto del año en curso.</t>
  </si>
  <si>
    <t>1045-2017</t>
  </si>
  <si>
    <t>11151</t>
  </si>
  <si>
    <t>1086-2017</t>
  </si>
  <si>
    <t>11155</t>
  </si>
  <si>
    <t>Municipio de Esquipulas, Chiquimula</t>
  </si>
  <si>
    <t>del 24 de agosto  al 26 de agosto de 2017</t>
  </si>
  <si>
    <t>Realizó el traslado de la brigada móvil a cargo del señor Jorge López Rivera y dotar a la misma de raciones alimenticias correspondientes a un plan de trabajo, para que se realicen los trabajos anuales de limpieza y mantenimiento de brecha y de monumentos en el tramo que corresponde a la frontera terrestre entre Guatemala y El Salvador, por lo que el traslado de las personas sería desde la aldea Atulapa, municipio de Esquipulas, departamento de Esquipulas hacia la zona fronteriza en el municipio de Agua Blanca, departamento de Jutiapa, donde se inicia los trabajos aludidos en la sección primera de la referida frontera; y la entrega de raciones alimenticias sería en el Campamento Ostúa, lugar desde donde la brigada móvil se irá surtiendo.</t>
  </si>
  <si>
    <t>91-2017</t>
  </si>
  <si>
    <t>11156</t>
  </si>
  <si>
    <t>93-2017</t>
  </si>
  <si>
    <t>11157</t>
  </si>
  <si>
    <t>39709442</t>
  </si>
  <si>
    <t>Felipe Hernández Méndez</t>
  </si>
  <si>
    <t>Peón Vigilante III</t>
  </si>
  <si>
    <t>Municipio de Agua Blanca Departamento de Jutiapa</t>
  </si>
  <si>
    <t>del 25 de agosto  al 12 de septiembre de 2017</t>
  </si>
  <si>
    <t>Realizó apoyo en la inspección de los trabajos y traslados de la brigada móvil a cargo del señor Jorge López Rivera, necesita para movilizarse durante la jornada de trabajo de limpieza y mantenimiento de brecha y de monumentos en el tramo que corresponde a la frontera terrestre entre Guatemala y El Salvador (desde la Sección Primera hasta la Sección Cuarta), para lo cual por logística será necesario movilizarse y pernoctar en territorio Guatemalteco del viernes 25 de agosto al martes 12 de septiembre de 2017.</t>
  </si>
  <si>
    <t>1087-2017</t>
  </si>
  <si>
    <t>11158</t>
  </si>
  <si>
    <t>Realizó inspección de los trabajos y apoyó en los traslados de la brigada móvil a cargo del señor Jorge López Rivera, necesario para movilizarse durante la jornada de trabajo de limpieza y mantenimiento de brecha y de monumentos en el tramo que corresponde a la frontera terrestre entre Guatemala y El Salvador (desde la Sección Primera hasta la Sección Cuarta), para lo cual por logística será necesario movilizarse y pernoctar en territorio Guatemalteco del viernes 25 de agosto al martes 12 de septiembre de 2017.</t>
  </si>
  <si>
    <t>94-2017</t>
  </si>
  <si>
    <t>11161</t>
  </si>
  <si>
    <t>75326000</t>
  </si>
  <si>
    <t>Christian Armando Pérez  del Águila</t>
  </si>
  <si>
    <t>Bodeguero IV</t>
  </si>
  <si>
    <t xml:space="preserve"> Tecún Umán, San Marcos</t>
  </si>
  <si>
    <t>del 6 de septiembre  al 7 de septiembre de 2017</t>
  </si>
  <si>
    <t>Realizar entrega de cupones de combustible, lubricantes y filtros para el funcionamiento y mantenimiento de los camiones de volteo y maquinaría del Campamento Tecún Umán, Ayutla, San Marcos.</t>
  </si>
  <si>
    <t>Realizó entrega de cupones de combustible, lubricantes y filtros para el funcionamiento y mantenimiento de los camiones de volteo y maquinaría del Campamento Tecún Umán, Ayutla, San Marcos.</t>
  </si>
  <si>
    <t>95-2017</t>
  </si>
  <si>
    <t>11162</t>
  </si>
  <si>
    <t>93345216</t>
  </si>
  <si>
    <t>Salomón Ezechias Montoya  Xapót</t>
  </si>
  <si>
    <t>Realizar el traslado de los enseres, víveres y personal de la brigada móvil a cargo del señor Jorge López Rivera, de la aldea Valle de Jesús al campamento de esta Dirección General en la aldea Atulapa, ambas del municipio de Esquipulas, departamento de Chiquimula</t>
  </si>
  <si>
    <t>Realizar apoyo en la inspección de los trabajos y traslados de la brigada móvil a cargo del señor Jorge López Rivera, necesita para movilizarse durante la jornada de trabajo de limpieza y mantenimiento de brecha y de monumentos en el tramo que corresponde a la frontera terrestre entre Guatemala y El Salvador (desde la Sección Primera hasta la Sección Cuarta)</t>
  </si>
  <si>
    <t>Realizar inspección de los trabajos y apoyar los traslados de la brigada móvil a cargo del señor Jorge López Rivera, necesita para movilizarse durante la jornada de trabajo de limpieza y mantenimiento de brecha y de monumentos en el tramo que corresponde a la frontera terrestre entre Guatemala y El Salvador (desde la Sección Primera hasta la Sección Cuarta)</t>
  </si>
  <si>
    <t>97-2017</t>
  </si>
  <si>
    <t>39483274</t>
  </si>
  <si>
    <t>Ángel Daniel Gómez Morales</t>
  </si>
  <si>
    <t>Conserje</t>
  </si>
  <si>
    <t>Entre Ríos, Municipio Puerto Barrios, Izabal</t>
  </si>
  <si>
    <t>Realizar el  traslado de herramientas y combustible a utilizar para traslados de personal de la brigada móvil, en la frontera fluvial de la Sección 9 de la Frontera Guatemala-Honduras, a cargo del señor Cesar Alvarado Catalán, a la aldea Las Vegas del municipio de Puerto Barrios, departamento de Izabal;</t>
  </si>
  <si>
    <t>Realizó el  traslado de herramientas y combustible a utilizar para traslados de personal de la brigada móvil, en la frontera fluvial de la Sección 9 de la Frontera Guatemala-Honduras, a cargo del señor Cesar Alvarado Catalán, a la aldea Las Vegas del municipio de Puerto Barrios, departamento de Izabal;</t>
  </si>
  <si>
    <t>1134-2017</t>
  </si>
  <si>
    <t>Frontera de La Mesilla, municipio La Democracia, departamento de Huehuetenango</t>
  </si>
  <si>
    <t>Realizar visita a la Frontera de La Mesilla en el municipio de La Democracia, departamento de Huehuetenango y la frontera de Ingenieros en el municipio de Ixcán, departamento de Quiché, ambas de la República de Guatemala, en el marco del Proyecto de Modernización de Infraestructura fronteriza de Guatemala,  con el propósito de identificar áreas potenciales para la adquisición de terrenos, así como sostener una reunión con representantes de donadores de terrenos.</t>
  </si>
  <si>
    <t>Realizó visita a la Frontera de La Mesilla en el municipio de La Democracia, departamento de Huehuetenango y la frontera de Ingenieros en el municipio de Ixcán, departamento de Quiché, ambas de la República de Guatemala, en el marco del Proyecto de Modernización de Infraestructura fronteriza de Guatemala,  con el propósito de identificar áreas potenciales para la adquisición de terrenos, así como sostener una reunión con representantes de donadores de terrenos.</t>
  </si>
  <si>
    <t>1137-2017</t>
  </si>
  <si>
    <t>11167</t>
  </si>
  <si>
    <t>Frontera de Pedro de Alvarado, municipio de Moyuta, departamento de Jutiapa</t>
  </si>
  <si>
    <t>del 11 de septiembre  al 11 de septiembre de 2017</t>
  </si>
  <si>
    <t>Participar en el marco del Proyecto de Modernización de la Infraestructura Fronteriza de Guatemala, con el propósito de visitar los terrenos que posiblemente sean adquiridos, así como sostener una reunión con las autoridades de dicho lugar.</t>
  </si>
  <si>
    <t>Participó en el marco del Proyecto de Modernización de la Infraestructura Fronteriza de Guatemala, con el propósito de visitar los terrenos que posiblemente sean adquiridos, así como sostener una reunión con las autoridades de dicho lugar.</t>
  </si>
  <si>
    <t>1167-2017</t>
  </si>
  <si>
    <t>11168</t>
  </si>
  <si>
    <t>Frontera la Ermita, Concepción las Minas, Chiquimula</t>
  </si>
  <si>
    <t>del 12 de septiembre  al 12 de septiembre de 2017</t>
  </si>
  <si>
    <t>Realizar el traslado  vía terrestre de la arquitecta Norma Dinora Díaz Castro y la señora Silvia Teresa Cruz de Ordoñez, en el marco de la comisión oficial que llevarán a cabo en la frontera La Ermita, Concepción las Minas, Chiquimula, Republica de Guatemala.</t>
  </si>
  <si>
    <t>1165-2017</t>
  </si>
  <si>
    <t>11169</t>
  </si>
  <si>
    <t>Participar en la Reunión de Trabajo a realizarse en la frontera La Ermita, Guatemala-Anguiatú, El Salvador, para dar seguimiento in situ al proyecto de diseño y construcción del nuevo Puente Internacional Anguiatú.</t>
  </si>
  <si>
    <t>Participó en la Reunión de Trabajo a realizarse en la frontera La Ermita, Guatemala-Anguiatú, El Salvador, para dar seguimiento in situ al proyecto de diseño y construcción del nuevo Puente Internacional Anguiatú.</t>
  </si>
  <si>
    <t>1218-2017</t>
  </si>
  <si>
    <t>11172</t>
  </si>
  <si>
    <t>Valle Nuevo, municipio de Jalpatagua, departamento de Jutiapa</t>
  </si>
  <si>
    <t>del 19 de septiembre  al 19 de septiembre de 2017</t>
  </si>
  <si>
    <t>Participar en una  reunión interinstitucional técnica en el Campamento  El Jobo de esta Dirección General, así como una inspección en el puesto fronterizo Valle Nuevo, ambos en jurisdicción del municipio de Jalpatagua, departamento de Jutiapa, para definir las responsabilidades de cada una de las  instituciones que conforman esta instancia, con el objetivo de poner en marcha la segunda fase de mejoramiento del referido puesto fronterizo.</t>
  </si>
  <si>
    <t>Participó en una  reunión interinstitucional técnica en el Campamento  El Jobo de esta Dirección General, así como una inspección en el puesto fronterizo Valle Nuevo, ambos en jurisdicción del municipio de Jalpatagua, departamento de Jutiapa, para definir las responsabilidades de cada una de las  instituciones que conforman esta instancia, con el objetivo de poner en marcha la segunda fase de mejoramiento del referido puesto fronterizo.</t>
  </si>
  <si>
    <t>11174</t>
  </si>
  <si>
    <t>39585220</t>
  </si>
  <si>
    <t>Albañil I</t>
  </si>
  <si>
    <t>del 21 de septiembre  al 22 de septiembre de 2017</t>
  </si>
  <si>
    <t>Jalpatagua, Jutiapa</t>
  </si>
  <si>
    <t>Werner Isaías Fuentes López</t>
  </si>
  <si>
    <t>Se verificó las instalaciones y la infraestructura de la Delegación, constatando que el espacio que ocupa la Delegación en Huehuetenango  ya no es adecuado, en virtud que el espacio es reducido. En la delegación de Quetzaltenango, se resolvieron consultas de registro civil y se atendió al público que se encontraba en el lugar.</t>
  </si>
  <si>
    <t>Realizar el traslado de víveres y enseres para la brigada móvil a cargo del señor Cruz Ventura Ortíz, dicho envío se realizará al lugar denominado Aldea el Darién del municipio de Ixcán, departamento de Quiché</t>
  </si>
  <si>
    <t>Realizó el traslado de víveres y enseres para la brigada móvil a cargo del señor Cruz Ventura Ortíz, dicho envío se realizó al lugar denominado Aldea el Darién del municipio de Ixcán, departamento de Quiché; cuya comisión se efectuó del lunes 7 de agosto al miércoles 9 de agosto del año en curso.</t>
  </si>
  <si>
    <t>Realizó el traslado  vía terrestre de la arquitecta Norma Dinora Díaz Castro y la señora Silvia Teresa Cruz de Ordoñez, en el marco de la comisión oficial que llevaron a cabo en la frontera La Ermita, Concepción las Minas, Chiquimula, Republica de Guatemala.</t>
  </si>
  <si>
    <t>Tomas Hernández Méndez</t>
  </si>
  <si>
    <t>Apoyar al Licenciado Miguel Alexander Bermejo García, en las gestiones del Juicio Ordinario Laboral No.18016-2014-00010 relativo a la demanda laboral interpuesta por el señor Andrés García, en contra del Estado de Guatemala, ante el Juzgado de Primera Instancia de Trabajo y Previsión Social del Departamento de Izabal, Puerto Barrios.</t>
  </si>
  <si>
    <t>Apoyó al Licenciado Miguel Alexander Bermejo García, en las gestiones del Juicio Ordinario Laboral No.18016-2014-00010 relativo a la demanda laboral interpuesta por el señor Andrés García, en contra del Estado de Guatemala, ante el Juzgado de Primera Instancia de Trabajo y Previsión Social del Departamento de Izabal, Puerto Barrios.</t>
  </si>
  <si>
    <t>1365-2017</t>
  </si>
  <si>
    <t>Manuel Estuardo Roldán Barrillas</t>
  </si>
  <si>
    <t>José Daniel Contreras Díaz</t>
  </si>
  <si>
    <t>Realizar traslado vía terrestre de Arabella Woolfolk y Tekandi Paniagua</t>
  </si>
  <si>
    <t>1363-2017</t>
  </si>
  <si>
    <t>Se participó en actividades programadas para el día viernes 20 de octubre 2017. Atención en el stand a público en general, en el cual se informó sobre el trabajo que se realiza en el exterior, planta central y sedes regionales. Presentación del Ministerio de Relaciones Exteriores en el tema los desafíos, las necesidades y apoyo de las instituciones públicas en la protección de los derechos migrantes en Estados Unidos y Guatemala.</t>
  </si>
  <si>
    <t>1444-2017</t>
  </si>
  <si>
    <t>Pablo César García Saenz</t>
  </si>
  <si>
    <t>Del 03 de noviembre al 04 de noviembre 2017</t>
  </si>
  <si>
    <t>Realizar traslado terrestre de Edmundo Urrutia y Elisa Colom por comisión oficial</t>
  </si>
  <si>
    <t>1136-2017</t>
  </si>
  <si>
    <t>Andrea María Martínez Cuellar</t>
  </si>
  <si>
    <t>La Mesilla, Huehuetenango</t>
  </si>
  <si>
    <t>Del 06 de septiembre al 08 de septiembre 2017</t>
  </si>
  <si>
    <t>Identificar áreas potenciales para la adquisición de terrenos, así como sostener reuniones con representantes donadores de terrenos en el marco del Proyecto de Modernización de Infraestructura Fronteriza</t>
  </si>
  <si>
    <t>Se visitaron tres terrenos en el área de Camojá en La Democracia, para el traslado de las instalaciones fronterizas territorio adentro, lo que permitiría un mayor control del tránsito de mercancías y personas en la zona de Huehuetenango.</t>
  </si>
  <si>
    <t>1166-2017</t>
  </si>
  <si>
    <t>Concepción Las Minas, Chiquimula</t>
  </si>
  <si>
    <t>El 12 de septiembre 2017</t>
  </si>
  <si>
    <t>Participar en reunión de trabajo para dar seguimiento in situ al Proyecto de Diseño y Construcción del Puente Internacional Anguiatú</t>
  </si>
  <si>
    <t>Se verificó la ubicación de la nueva infraestructura, según acuerdo del 17/12/2015. Se conversó ampliamente sobre detalles técnicos inherentes a la obra de construcción del nuevo Puente.</t>
  </si>
  <si>
    <t>1138-2017</t>
  </si>
  <si>
    <t>El 11 de septiembre 2017</t>
  </si>
  <si>
    <t>Visitar terrenos que posiblemente sean adquiridos, reuniones con autoridades del lugar, en el Marco del Proyecto de Modernización de Infraestructura Fronteriza</t>
  </si>
  <si>
    <t>1135-2017</t>
  </si>
  <si>
    <t>1391-2017</t>
  </si>
  <si>
    <t>Pedro José Morán Godoy</t>
  </si>
  <si>
    <t>Dirección de Integración</t>
  </si>
  <si>
    <t>Del 23 de octubre al 27 de octubre 2017</t>
  </si>
  <si>
    <t>Participar en el Taller de Manejo de Riesgos paras Destinos Turísticos</t>
  </si>
  <si>
    <t>Creación de red de contactos de funcionarios miembros de los entes gubernamentales encargados del tema de seguridad turística. Presentación y conocimiento de los protocolos de acción de las identidades que participaron en dicho taller en caso de una emergencia turística relacionada a la seguridad.</t>
  </si>
  <si>
    <t>1074-2017</t>
  </si>
  <si>
    <t>El 22 de agosto 2017</t>
  </si>
  <si>
    <t>Realizar traslado vía terrestre de asesores de la Unidad de Soberanía.</t>
  </si>
  <si>
    <t>1506-2017</t>
  </si>
  <si>
    <t>El 12 de noviembre 2017</t>
  </si>
  <si>
    <t>Realizar visita de trabajo para observar la presencia de desechos sólidos en suspensión del Río Motagua</t>
  </si>
  <si>
    <t>Ambas delegaciones, reafirmaron la importancia de continuar trabajando en conjunto la situación de la cuenca Río Motagua y Bahía Omoa, resaltándose el abordaje de manera integral y corresponsabilidad compartida.</t>
  </si>
  <si>
    <t>1507-2017</t>
  </si>
  <si>
    <t>Se realizó una parada en la Aldea El Quetzalito, para conocer el funcionamiento de la biobarda que se encuentra en el lugar, así como avances de la construcción de la planta de trituración y compactación de plásticos, se espera que inicie funcionamiento en diciembre. Cabe mencionar que no se observaron desechos sólidos en la superficie del mar durante la segunda parte del recorrido. Seguidamente se realizó reunión técnica para conversar sobre lo observado durante el recorrido.</t>
  </si>
  <si>
    <t>1404-2017</t>
  </si>
  <si>
    <t>Del 24 de octubre al 25 de octubre 2017</t>
  </si>
  <si>
    <t>Reunión entre delegaciones de Repúblicas de Guatemala y Honduras para abordar el tema de contaminación</t>
  </si>
  <si>
    <t>001</t>
  </si>
  <si>
    <t>002</t>
  </si>
  <si>
    <t>003</t>
  </si>
  <si>
    <t>004</t>
  </si>
  <si>
    <t>005</t>
  </si>
  <si>
    <t>006</t>
  </si>
  <si>
    <t>007</t>
  </si>
  <si>
    <t>1142-2017</t>
  </si>
  <si>
    <t>Petén</t>
  </si>
  <si>
    <t>Del 12 de septiembre al 14 de septiembre 2017</t>
  </si>
  <si>
    <t>Participar en el marco del Proyecto de Modernización de la Infraestructura Fronteriza de Guatemala, con el propósito de visitar los terrenos potenciales para la eventual construcción de infraestructura</t>
  </si>
  <si>
    <t>Columna1</t>
  </si>
  <si>
    <t>88-2017</t>
  </si>
  <si>
    <t>Salió el día lunes 7 de agosto de ciudad Tecún Umán, Ayutla, San Marcos hacia la Ciudad de Guatemala y recibió víveres y enseres para la brigada móvil a cargo del señor Luis Reynaldo Escalante, quienes se encuentran en Sibinal, San Marcos y para Aldea San Juan La Laguna, Tacaná, San Marcos. El día martes 8 de agosto Salió de Ciudad de Guatemala hacia el Municipio de Sibinal, San Marcos y para Aldea San Juan La Laguna, Tacaná, San Marcos donde se realizó la entrega de víveres y enseres para dicha brigada móvil. El día miércoles 9 de agosto de 2017 retornó hacia la Ciudad de Tecún Umán, Ayutla, San Marcos</t>
  </si>
  <si>
    <t>89-2017</t>
  </si>
  <si>
    <t>86391801</t>
  </si>
  <si>
    <t>Marlon Fernando García Jiménez</t>
  </si>
  <si>
    <t>98-2017</t>
  </si>
  <si>
    <t>11170</t>
  </si>
  <si>
    <t>Aldea San Cristóbal, Municipio de Atescatempa, Jutiapa, Aldea Entre Ríos, Municipio de Puerto Barrios, Izabal y Municipio de Morales Izabal.</t>
  </si>
  <si>
    <t>del 14 de septiembre  al 16 de septiembre de 2017</t>
  </si>
  <si>
    <t>Apoyar al señor Rafael Arcángel Lic Vázquez, Jefe Técnico I, a realizar traslado de la brigada Móvil a cargo del señor Jorge López Rivera y sus enseres, desde la aldea San Cristóbal, municipio de Atescatempa, departamento de Jutiapa, hacia el campamento de la Dirección General Río Tinto, en el municipio de Puerto Barrios, departamento de Izabal, así como dotar a esa brigada de raciones alimenticias para el siguiente plan de trabajo en el cual realizarán los trabajos de mantenimiento de la derivación derecha del río Motagua</t>
  </si>
  <si>
    <t>Apoyó al señor Rafael Arcángel Lic Vázquez, Jefe Técnico I, a realizar traslado de la brigada Móvil a cargo del señor Jorge López Rivera y sus enseres, desde la aldea San Cristóbal, municipio de Atescatempa, departamento de Jutiapa, hacia el campamento de la Dirección General Río Tinto, en el municipio de Puerto Barrios, departamento de Izabal, así como dotar a esa brigada de raciones alimenticias para el siguiente plan de trabajo en el cual realizarán los trabajos de mantenimiento de la derivación derecha del río Motagua</t>
  </si>
  <si>
    <t>11176</t>
  </si>
  <si>
    <t>Aldea entre Ríos, del municipio de Puerto Barrios, departamento de Izabal</t>
  </si>
  <si>
    <t>del 5 de octubre  al 6 de octubre de 2017</t>
  </si>
  <si>
    <t>11177</t>
  </si>
  <si>
    <t xml:space="preserve"> Tecún Umán, Ayutla, San Marcos</t>
  </si>
  <si>
    <t>del 11 de octubre  al 12 de octubre de 2017</t>
  </si>
  <si>
    <t>Realizar la entrega de combustible en cupones, sacos de cemento para resanar la losa del techo del área de baños de los sanitarios de los trabajadores del campamento Tecún Umán, Ayutla, San Marcos; entrega de documentos y otros.</t>
  </si>
  <si>
    <t>Realizó la entrega de combustible en cupones, sacos de cemento para resanar la losa del techo del área de baños de los sanitarios de los trabajadores del campamento Tecún Umán, Ayutla, San Marcos; entrega de documentos y otros.</t>
  </si>
  <si>
    <t>102-2017</t>
  </si>
  <si>
    <t>11178</t>
  </si>
  <si>
    <t>58109099</t>
  </si>
  <si>
    <t>José Octavio Sintuj Figueroa</t>
  </si>
  <si>
    <t>Operador de Equipo de Estadística</t>
  </si>
  <si>
    <t>Recibir víveres y enseres para la brigada móvil a cargo del señor Luis Reynaldo Escalante, quienes se encuentran en Sibinal, San Marcos y para Aldea San Juan La Laguna, Tacaná, San Marcos. El día martes 8 de agosto Saldría de Ciudad de Guatemala hacia el Municipio de Sibinal, San Marcos y para Aldea San Juan La Laguna, Tacaná, San Marcos donde se realizará la entrega de víveres y enseres para dicha brigada móvil. El día miércoles 9 de agosto de 2017 retornando hacia la Ciudad de Tecún Umán, Ayutla, San Marcos</t>
  </si>
  <si>
    <t>1339-2017</t>
  </si>
  <si>
    <t>Municipio de Moyuta, departamento de Jutiapa</t>
  </si>
  <si>
    <t>del 16 de octubre  al 20 de octubre de 2017</t>
  </si>
  <si>
    <t>Realizar los trabajos de campo que sean necesarios para geoposicionar monumentos originales del tiempo de la demarcación (1938-1940), con el apoyo técnico del Instituto Geográfico Nacional (IGN), como parte del Proyecto de replanteo de la línea limítrofe en el cauce de río Paz.</t>
  </si>
  <si>
    <t>Realizó los trabajos de campo que sean necesarios para geoposicionar monumentos originales del tiempo de la demarcación (1938-1940), con el apoyo técnico del Instituto Geográfico Nacional (IGN), como parte del Proyecto de replanteo de la línea limítrofe en el cauce de río Paz.</t>
  </si>
  <si>
    <t>1340-2017</t>
  </si>
  <si>
    <t>del 17 de octubre  al 19 de octubre de 2017</t>
  </si>
  <si>
    <t>1388-2017</t>
  </si>
  <si>
    <t>11189</t>
  </si>
  <si>
    <t>Aldea El Florido, municipio de Camotán, departamento de Chiquimula</t>
  </si>
  <si>
    <t>del 23 de octubre  al 28 de octubre de 2017</t>
  </si>
  <si>
    <t>Realizar traslado de personal de esta Dirección General y materiales de construcción, para realizar la elevación del muro perimetral y la construcción de un muro de división interna en las instalaciones del campamento El Florido ubicado en la aldea El Florido, del municipio de Camotán, departamento de Chiquimula, así como traslado de otros insumos; reparaciones en la instalación de la bomba de agua; e instalación de balcones, barandales y de la puerta para el salón del segundo nivel.</t>
  </si>
  <si>
    <t>Realizó traslado de personal de esta Dirección General y materiales de construcción, para realizar la elevación del muro perimetral y la construcción de un muro de división interna en las instalaciones del campamento El Florido ubicado en la aldea El Florido, del municipio de Camotán, departamento de Chiquimula, así como traslado de otros insumos; reparaciones en la instalación de la bomba de agua; e instalación de balcones, barandales y de la puerta para el salón del segundo nivel.</t>
  </si>
  <si>
    <t>1389-2017</t>
  </si>
  <si>
    <t>11190</t>
  </si>
  <si>
    <t>1394-2017</t>
  </si>
  <si>
    <t>11192</t>
  </si>
  <si>
    <t>Municipio de Tacaná, San Marcos</t>
  </si>
  <si>
    <t>del 24 de octubre  al 26 de octubre de 2017</t>
  </si>
  <si>
    <t>Realizar el traslado de víveres y enseres para la Brigada Móvil a cargo del señor Luis Escalante, al cruce del municipio de Sibinal, departamento de San Marcos; acompañamiento al Juez de asuntos municipales de la Municipalidad de Tacaná para asegurar la liberación del espacio de la plazoleta del Monumento Principal Número  6 (vértice de Niquivil), ubicado en el Cantón Cheguaté, Aldea Tuicoche del referido municipio. Apoyar los trabajos de levantamiento topográfico del predio del campamento de esta Dirección General ubicado de Cheguaté para confirmar las medidas, mojones y colindancias, para completar expediente antes las respectivas autoridades.</t>
  </si>
  <si>
    <t>Realizó el traslado de víveres y enseres para la Brigada Móvil a cargo del señor Luis Escalante, al cruce del municipio de Sibinal, departamento de San Marcos; acompañamiento al Juez de asuntos municipales de la Municipalidad de Tacaná para asegurar la liberación del espacio de la plazoleta del Monumento Principal Número  6 (vértice de Niquivil), ubicado en el Cantón Cheguaté, Aldea Tuicoche del referido municipio. Apoyar los trabajos de levantamiento topográfico del predio del campamento de esta Dirección General ubicado de Cheguaté para confirmar las medidas, mojones y colindancias, para completar expediente antes las respectivas autoridades.</t>
  </si>
  <si>
    <t>1403-2017</t>
  </si>
  <si>
    <t>11193</t>
  </si>
  <si>
    <t xml:space="preserve">Municipio de Puerto Barrios, Departamento de Izabal </t>
  </si>
  <si>
    <t>del 24 de octubre  al 25 de octubre de 2017</t>
  </si>
  <si>
    <t>Participar en una reunión entre Delegaciones de las Repúblicas de Guatemala y Honduras, para abordar la situación de contaminación en el río Motagua, a llevarse a cabo el 24 de octubre del presente año.</t>
  </si>
  <si>
    <t>Participó en una reunión entre Delegaciones de las Repúblicas de Guatemala y Honduras, para abordar la situación de contaminación en el río Motagua, el día 24 de octubre del presente año.</t>
  </si>
  <si>
    <t>1402-2017</t>
  </si>
  <si>
    <t>11194</t>
  </si>
  <si>
    <t>1181-2017</t>
  </si>
  <si>
    <t>11195</t>
  </si>
  <si>
    <t>Realizar traslado de la brigada Móvil a cargo del señor Jorge López Rivera y sus enseres, desde la aldea San Cristóbal, municipio de Atescatempa, departamento de Jutiapa, hacia el campamento de la Dirección General Río Tinto, en el municipio de Puerto Barrios, departamento de Izabal, así como dotar a esa brigada de raciones alimenticias para el siguiente plan de trabajo en el cual realizarán los trabajos de mantenimiento de la derivación derecha del río Motagua.</t>
  </si>
  <si>
    <t>Realizó traslado de la brigada Móvil a cargo del señor Jorge López Rivera y sus enseres, desde la aldea San Cristóbal, municipio de Atescatempa, departamento de Jutiapa, hacia el campamento de la Dirección General Río Tinto, en el municipio de Puerto Barrios, departamento de Izabal, así como dotó a esa brigada de raciones alimenticias para el siguiente plan de trabajo en el cual realizarán los trabajos de mantenimiento de la derivación derecha del río Motagua.</t>
  </si>
  <si>
    <t>109-2017</t>
  </si>
  <si>
    <t>11196</t>
  </si>
  <si>
    <t>62850806</t>
  </si>
  <si>
    <t>Asunción Mita, departamento de Jutiapa</t>
  </si>
  <si>
    <t>del 6 de noviembre  al 6 de noviembre de 2017</t>
  </si>
  <si>
    <t>Apoyar el traslado de materiales  a el campamento El Guayabo  y la entrega de insumos y combustible a el campamento Ostúa.</t>
  </si>
  <si>
    <t>Apoyó en el traslado de materiales  a el campamento El Guayabo  y la entrega de insumos y combustible a el campamento Ostúa.</t>
  </si>
  <si>
    <t>108-2017</t>
  </si>
  <si>
    <t>11197</t>
  </si>
  <si>
    <t>3830012</t>
  </si>
  <si>
    <t>Miguel Francisco Gómez Montealegre</t>
  </si>
  <si>
    <t>Piloto I Vehículos Livianos</t>
  </si>
  <si>
    <t>del 6 de noviembre  al 10 de noviembre de 2017</t>
  </si>
  <si>
    <t>Realizar el traslado de los señores Gilberto Gatica, Paulino Boch y Tomas Hernández, quienes realizaran  trabajos de reparación  (en una primera etapa) del muro de protección marginal en la base del monumento número 35 ubicado en el sitio denominado  “Camposanto de Gamboa”, correspondiente a la Sección Tercera de la frontera entre Guatemala y El Salvador, en jurisdicción de Asunción Mita, departamento de Jutiapa, así como trasladar y entregar insumos y combustible para los campamentos El Guayabo y Ostúa ambos en jurisdicción del municipio antes referido.</t>
  </si>
  <si>
    <t>Realizó el traslado de los señores Gilberto Gatica, Paulino Boch y Tomas Hernández, quienes realizaran  trabajos de reparación  (en una primera etapa) del muro de protección marginal en la base del monumento número 35 ubicado en el sitio denominado  “Camposanto de Gamboa”, correspondiente a la Sección Tercera de la frontera entre Guatemala y El Salvador, en jurisdicción de Asunción Mita, departamento de Jutiapa, así como trasladó y entregó insumos y combustible para los campamentos El Guayabo y Ostúa ambos en jurisdicción del municipio antes referido.</t>
  </si>
  <si>
    <t>107-2017</t>
  </si>
  <si>
    <t>11198</t>
  </si>
  <si>
    <t>Realizar trabajos de reparación  (en una primera etapa) del muro de protección marginal en la base del monumento número 35 ubicado en el sitio denominado  “Camposanto de Gamboa”, correspondiente a la Sección Tercera de la frontera entre Guatemala y El Salvador, en jurisdicción de Asunción Mita, departamento de Jutiapa, así como trasladar y entregar insumos y combustible para los campamentos El Guayabo y Ostúa ambos en jurisdicción del municipio antes referido.</t>
  </si>
  <si>
    <t>Realizó trabajos de reparación  (en una primera etapa) del muro de protección marginal en la base del monumento número 35 ubicado en el sitio denominado  “Camposanto de Gamboa”, correspondiente a la Sección Tercera de la frontera entre Guatemala y El Salvador, en jurisdicción de Asunción Mita, departamento de Jutiapa, así como trasladó y entregó insumos y combustible para los campamentos El Guayabo y Ostúa ambos en jurisdicción del municipio antes referido.</t>
  </si>
  <si>
    <t>106-2017</t>
  </si>
  <si>
    <t>11199</t>
  </si>
  <si>
    <t>110-2017</t>
  </si>
  <si>
    <t>11205</t>
  </si>
  <si>
    <t>Christian Armando Pérez del Águila</t>
  </si>
  <si>
    <t>Asunción Mita, Departamento de Jutiapa</t>
  </si>
  <si>
    <t>del 9 de noviembre  al 9 de noviembre de 2017</t>
  </si>
  <si>
    <t>Realizar traslado de materiales al Campamento El Guayabo, Asunción Mita, Jutiapa, para apoyar en  los trabajos de reparación del muro de protección marginal en la base del monumento No. 35 “Camposanto de Gamboa”, correspondiente a la Sección Tercera de la frontera con la República de El Salvador.</t>
  </si>
  <si>
    <t>Realizó traslado de materiales al Campamento El Guayabo, Asunción Mita, Jutiapa, para apoyar en  los trabajos de reparación del muro de protección marginal en la base del monumento No. 35 “Camposanto de Gamboa”, correspondiente a la Sección Tercera de la frontera con la República de El Salvador.</t>
  </si>
  <si>
    <t>111-2017</t>
  </si>
  <si>
    <t>11206</t>
  </si>
  <si>
    <t>1232-2017</t>
  </si>
  <si>
    <t>1283-2017</t>
  </si>
  <si>
    <t>Realizar el traslado de materiales de construcción, víveres y combustible al personal de la brigada móvil a cargo del señor Cesar Alvarado Catalán y la entrega de víveres e insumos al personal de la brigada móvil a cargo del señor Jorge López Rivera, ambas brigadas ubicadas en el campamento Rio Tinto de esta Dirección General en Puerto Barrios Izabal.</t>
  </si>
  <si>
    <t>Realizó el traslado de materiales de construcción, víveres y combustible al personal de la brigada móvil a cargo del señor Cesar Alvarado Catalán y la entrega de víveres e insumos al personal de la brigada móvil a cargo del señor Jorge López Rivera, ambas brigadas ubicadas en el campamento Rio Tinto de esta Dirección General en Puerto Barrios Izabal.</t>
  </si>
  <si>
    <t>103-2017</t>
  </si>
  <si>
    <t>11184</t>
  </si>
  <si>
    <t>Municipio de Chisec, Alta Verapaz</t>
  </si>
  <si>
    <t>104-2017</t>
  </si>
  <si>
    <t>11187</t>
  </si>
  <si>
    <t>Realizar la elevación del muro perimetral y la construcción de un muro divisorio en el campamento El Florido  ubicado en la aldea El Florido, del municipio de Camotán, departamento de Chiquimula.</t>
  </si>
  <si>
    <t>Realizó la elevación del muro perimetral y la construcción de un muro divisorio en el campamento El Florido  ubicado en la aldea El Florido, del municipio de Camotán, departamento de Chiquimula.</t>
  </si>
  <si>
    <t>105-2017</t>
  </si>
  <si>
    <t>11188</t>
  </si>
  <si>
    <t>Se llevo a cabo un encuentro con la Administradora de la Aduana Pedro de Alvarado, durante la cual se expuso el proyecto de Modernización de Infraestructura Fronteriza, también a las autoridades locales.</t>
  </si>
  <si>
    <t>Se sostuvo breve reunión con el Alcalde de San Luis, Petén, y miembros del Concejo Municipal. Se realizó recorrido de la Aldea Santa Cruz, San Luis Petén. De la carretera CA13 a la altura de la Aldea Chacte, son aproximadamente 30 kms de recorrido en terracería hacia Belice.</t>
  </si>
  <si>
    <t>Sacatepéquez</t>
  </si>
  <si>
    <t>De manera conjunta se elaboró y presentó la propuesta Gestión Ambiental integrada de la Ciencia Río Motagua, ante el Fondo Global para el Medio Ambiente, GEF. La cual esta pendiente de confirmación de aprobación del Consejo para iniciar acciones.</t>
  </si>
  <si>
    <t>Apoyar al señor Rafael Arcángel Lic Vásquez, Jefe Técnico I, a realizar traslado de materiales de construcción, víveres y combustible al personal de la brigada móvil a cargo del señor Cesar Alvarado Catalán y la entrega de víveres e insumos al personal de la brigada móvil a cargo del señor Jorge López Rivera, ambas brigadas ubicadas en el campamento Rio Tinto de esta Dirección General en Puerto Barrios Izabal.</t>
  </si>
  <si>
    <t>Apoyó al señor Rafael Arcángel Lic Vásquez, Jefe Técnico I, a realizar traslado de materiales de construcción, víveres y combustible al personal de la brigada móvil a cargo del señor Cesar Alvarado Catalán y la entrega de víveres e insumos al personal de la brigada móvil a cargo del señor Jorge López Rivera, ambas brigadas ubicadas en el campamento Rio Tinto de esta Dirección General en Puerto Barrios Izabal.</t>
  </si>
  <si>
    <t>Municipio de Chisec, Alta Verapaz y departamento de Cobán, Alta Verapaz</t>
  </si>
  <si>
    <t>Realizar el traslado de víveres y enseres para la Brigada Móvil  a cargo del señor  Cruz Ventura, en la aldea Ingenieros, municipio de Ixcán, departamento de Quiche.</t>
  </si>
  <si>
    <t>Realizó el traslado de víveres y enseres para la Brigada Móvil  a cargo del señor  Cruz Ventura, en la aldea Ingenieros, municipio de Ixcán, departamento de Quiche.</t>
  </si>
  <si>
    <t>Pablo García Sáenz</t>
  </si>
  <si>
    <t>Víctor Hugo Santos</t>
  </si>
  <si>
    <t>Realizar gestiones del Juicio Ordinario Laboral No.18016-2014-00010 relativo a la demanda laboral interpuesta por el señor Andrés García, en contra del Estado de Guatemala, ante el Juzgado de Primera Instancia de Trabajo y Previsión Social del Departamento de Izabal, Puerto Barrios.</t>
  </si>
  <si>
    <t>Realizó gestiones del Juicio Ordinario Laboral No.18016-2014-00010 relativo a la demanda laboral interpuesta por el señor Andrés García, en contra del Estado de Guatemala, ante el Juzgado de Primera Instancia de Trabajo y Previsión Social del Departamento de Izabal, Puerto Barrios.</t>
  </si>
  <si>
    <t>Apoyo al  traslado de víveres y enseres para la Brigada Móvil a cargo del señor Cruz Ventura, dicho envió se realizará al lugar denominado Aldea Ingenieros del municipio de Ixcán, departamento de Quiche, la cual estará a la responsabilidad del señor Rafael Arcángel Lic Vásquez .</t>
  </si>
  <si>
    <t>Apoyó al  traslado de víveres y enseres para la Brigada Móvil a cargo del señor Cruz Ventura, dicho envió se realizó al lugar denominado Aldea Ingenieros del municipio de Ixcán, departamento de Quiche, la cual estará a la responsabilidad del señor Rafael Arcángel Lic Vásquez .</t>
  </si>
  <si>
    <t>Realizar traslado vía terrestre de la Delegación del Ministerio de Relaciones Exteriores</t>
  </si>
  <si>
    <t xml:space="preserve">Realizar traslado de la brigada móvil a cargo del señor Jorge López Rivera y dotar a la misma de raciones alimenticias correspondientes a un plan de trabajo, para que se realicen los trabajos anuales de limpieza y mantenimiento de brecha y de monumentos en el tramo que corresponde a la frontera terrestre entre Guatemala y El Salvador, por lo que el traslado de las personas. </t>
  </si>
  <si>
    <t>Realizar traslado de la brigada móvil a cargo del señor Jorge López Rivera y dotar a la misma de raciones alimenticias correspondientes a un plan de trabajo, para que se realicen los trabajos anuales de limpieza y mantenimiento de brecha y de monumentos en el tramo que corresponde a la frontera terrestre entre Guatemala y El Salvador, por lo que el traslado de las personas sería desde la aldea Atulapa, municipio de Esquipulas, departamento de Esquipulas hacia la zona fronteriza en el municipio de Agua Blanca, departamento de Jutiapa.</t>
  </si>
  <si>
    <t>Recibir víveres y enseres para la brigada móvil a cargo del señor Luis Reynaldo Escalante, quienes se encuentran en Sibinal, San Marcos y para Aldea San Juan La Laguna, Tacaná, San Marcos. El día martes 8 de agosto Saldría de Ciudad de Guatemala hacia el Municipio de Sibinal, San Marcos y para Aldea San Juan La Laguna, Tacaná, San Marcos donde se realizará la entrega de víveres y enseres para dicha brigada móvil.</t>
  </si>
  <si>
    <t>Realizar trabajos de reparación del muro de protección marginal en la base del monumento número 35 ubicado en el sitio denominado  “Camposanto de Gamboa”, correspondiente a la Sección Tercera de la frontera entre Guatemala y El Salvador, en jurisdicción de Asunción Mita, departamento de Jutiapa, así como trasladar y entregar insumos y combustible para los campamentos El Guayabo y Ostúa ambos en jurisdicción del municipio antes referido.</t>
  </si>
  <si>
    <t>SN</t>
  </si>
  <si>
    <t>No paso liquidación</t>
  </si>
  <si>
    <t>Quetzaltenango, Sololá y Totonicapán</t>
  </si>
  <si>
    <t>Sostener reuniones con autoridades universitarias para concientización de eventual consulta popular.</t>
  </si>
  <si>
    <t>Se entablaron conversaciones con autoridades indígenas, alcaldes y gobernadores de Sololá y Totonicapán, así como con estudiantes de la universidad de occidente en Quetzaltenango, relacionado a la campaña de información pública sobre el referendo insular,</t>
  </si>
  <si>
    <t>1600-2017</t>
  </si>
  <si>
    <t>Jairo D. Estrada Barrios</t>
  </si>
  <si>
    <t>Piltoto</t>
  </si>
  <si>
    <t>Del 29 de noviembre al 01 de diciembre 2017</t>
  </si>
  <si>
    <t>1598-2017</t>
  </si>
  <si>
    <t>Lidia Eugenia Mérida Zamora</t>
  </si>
  <si>
    <t>Coordinadora</t>
  </si>
  <si>
    <t>Unidad de Registro Civil</t>
  </si>
  <si>
    <t>Visitar delegaciones regionales, con el próposito de retroalimentar procedimientos</t>
  </si>
  <si>
    <t>Se verificó el estado de las instalaciones, se tomó fotografías y video del lugar, se colaboró con la atención de algunas personas que solicitaron servicios. Se brindó capacitación de Registro Civil, redacción de notas, orientación en temas de campañas de concientización de riesgos de migración.</t>
  </si>
  <si>
    <t>1599-2017</t>
  </si>
  <si>
    <t>Mayra Cecilia Ruiz Prado</t>
  </si>
  <si>
    <t>1350-2017</t>
  </si>
  <si>
    <t>Manuel Estuardo Roldán</t>
  </si>
  <si>
    <t>Aldea El Naranjo, municipio de la Libertad, departamento de Petén</t>
  </si>
  <si>
    <t>del 18 de octubre  al 20 de octubre de 2017</t>
  </si>
  <si>
    <t>Evaluar los registros y controles de los vehículos y sus comisiones en el campamento Santa Clara, traslado del motor No. 4Y-0323874 del Pick-up marca Toyota, Placas O-440BBG propiedad de esta Dirección General para su reparación y el traslado de víveres y combustible para la Brigada Móvil a cargo del señor Dagoberto Macz Alegría.</t>
  </si>
  <si>
    <t>Evaluó los registros y controles de los vehículos y sus comisiones en el campamento Santa Clara, traslado del motor No. 4Y-0323874 del Pick-up marca Toyota, Placas O-440BBG propiedad de esta Dirección General para su reparación y el traslado de víveres y combustible para la Brigada Móvil a cargo del señor Dagoberto Macz Alegría.</t>
  </si>
  <si>
    <t>1351-2017</t>
  </si>
  <si>
    <t>Técnico Profesional  III</t>
  </si>
  <si>
    <t>1439-2017</t>
  </si>
  <si>
    <t>11200</t>
  </si>
  <si>
    <t>Realizar la dirección técnica del inicio de los trabajos de reparación del muro de protección marginal en la base del monumento No. 35 “Camposanto de Gamboa”, correspondiente a la Sección Tercera de la frontera con la República de El Salvador, como también trasladar y entregar insumos y combustible para los campamentos “EL Guayabo” y “Ostúa”</t>
  </si>
  <si>
    <t>Realizó la dirección técnica del inicio de los trabajos de reparación del muro de protección marginal en la base del monumento No. 35 “Camposanto de Gamboa”, correspondiente a la Sección Tercera de la frontera con la República de El Salvador, como también trasladó y entregó insumos y combustible para los campamentos “EL Guayabo” y “Ostúa”</t>
  </si>
  <si>
    <t>1438-2017</t>
  </si>
  <si>
    <t>11201</t>
  </si>
  <si>
    <t>Gilberto Gática López</t>
  </si>
  <si>
    <t>Asunción MIta, departamento de Jutiapa</t>
  </si>
  <si>
    <t>Realizar trabajos de reparación  del muro de protección marginal en la base del monumento número 35,  “Camposanto de Gamboa”, correspondiente a la Sección Tercera de la frontera con la República de El Salvador.</t>
  </si>
  <si>
    <t>Realizó trabajos de reparación  del muro de protección marginal en la base del monumento número 35,  “Camposanto de Gamboa”, correspondiente a la Sección Tercera de la frontera con la República de El Salvador.</t>
  </si>
  <si>
    <t>1472-2017</t>
  </si>
  <si>
    <t>11207</t>
  </si>
  <si>
    <t>Juliio Roberto Vásquez Padilla</t>
  </si>
  <si>
    <t>del 14 de noviembre  al 14 de noviembre de 2017</t>
  </si>
  <si>
    <t>Participó en la Reunión de Trabajo Bilateral, en el marco de la Comisión Internacional de Límites y Aguas  -CILA- entre las Repúblicas de Guatemala y El Salvador, a realizarse en el Campamento “Pedro de Alvarado”, el 14 de noviembre del presente año.</t>
  </si>
  <si>
    <t>1471-2017</t>
  </si>
  <si>
    <t>11208</t>
  </si>
  <si>
    <t>1473-2017</t>
  </si>
  <si>
    <t>11209</t>
  </si>
  <si>
    <t>1504-2017</t>
  </si>
  <si>
    <t>11210</t>
  </si>
  <si>
    <t>del 12 de noviembre  al 12 de noviembre de 2017</t>
  </si>
  <si>
    <t>Se trasladó al Municipio de Puerto Barrios Izabal, para  realizar recorrido en el embarcadero de rio Motagua para observar lo relacionado con la presencia  de desechos sólidos en suspensión en el río Motagua hasta su desembocadura y posteriormente realizar el traslado hacia el municipio Omoa, Cortes, Honduras.</t>
  </si>
  <si>
    <t>1503-2017</t>
  </si>
  <si>
    <t>11211</t>
  </si>
  <si>
    <t>39483266</t>
  </si>
  <si>
    <t>1505-2017</t>
  </si>
  <si>
    <t>11212</t>
  </si>
  <si>
    <t>1476-2017</t>
  </si>
  <si>
    <t>11213</t>
  </si>
  <si>
    <t>Ciudad Tecún, municipio de Ayutla, San Marcos.</t>
  </si>
  <si>
    <t>del 16 de noviembre  al 18 de noviembre de 2017</t>
  </si>
  <si>
    <t>Realizó una inspección a la margen guatemalteca del río Suchiate, desde la aldea Las Mercedes, municipio de Ayutla hasta la aldea Los Faros, municipio de Ocós, con la finalidad de obtener información de campo  para la programación de actividades de mantenimiento de obras de estabilización.</t>
  </si>
  <si>
    <t>1474-2017</t>
  </si>
  <si>
    <t>11215</t>
  </si>
  <si>
    <t>Entregar cupones de combustible, documentos y otros al campamento “Tecún Umán”, Ayutla, entregar insumos al campamento “Faros”, y realizar la dirección  de los trabajos de levantamiento topográfico, correspondiente a la desembocadura del río Suchiate, para continuar con el registro histórico de las posiciones en que se ha localizado dicha desembocadura.</t>
  </si>
  <si>
    <t>Entregó cupones de combustible, documentos y otros al campamento “Tecún Umán”, Ayutla, entregó insumos al campamento “Faros”, y realizó la dirección  de los trabajos de levantamiento topográfico, correspondiente a la desembocadura del río Suchiate, para continuar con el registro histórico de las posiciones en que se ha localizado dicha desembocadura.</t>
  </si>
  <si>
    <t>112-2017</t>
  </si>
  <si>
    <t>11216</t>
  </si>
  <si>
    <t>Gumercindo Santiago y Santiago</t>
  </si>
  <si>
    <t>Pintor II</t>
  </si>
  <si>
    <t>Apoyar en la comisión que se realizará del 16 al 18 de noviembre del presente año, en la que se tiene como fin realizar una inspección a la margen guatemalteca del río Suchiate, desde la aldea Las Mercedes, municipio de Ayutla hasta la aldea Los Faros Ocós.</t>
  </si>
  <si>
    <t>Apoyó en la comisión que se realizó del 16 al 18 de noviembre del presente año, en la que se tuvo como fin realizar una inspección a la margen guatemalteca del río Suchiate, desde la aldea Las Mercedes, municipio de Ayutla hasta la aldea Los Faros Ocós.</t>
  </si>
  <si>
    <t>347</t>
  </si>
  <si>
    <t>4</t>
  </si>
  <si>
    <t>19525370</t>
  </si>
  <si>
    <t>Edgar Alexander Morataya Córdova</t>
  </si>
  <si>
    <t>Asesor Profesional de Arquitectura</t>
  </si>
  <si>
    <t>Realizar un diagnóstico de la infraestructura e instalaciones del Campamento  El Jobo de esta Dirección General, ubicado a inmediaciones de la frontera Valle Nuevo en jurisdicción del municipio de Jalpatagua departamento de Jutiapa, así como apoyar en la reunión e inspección interinstitucional que se llevará a cabo en el marco de la Mesa de Alto Nivel para la mejora de los Puestos fronterizos de Guatemala, en ese lugar.</t>
  </si>
  <si>
    <t>Realizó un diagnóstico de la infraestructura e instalaciones del Campamento  El Jobo de esta Dirección General, ubicado a inmediaciones de la frontera Valle Nuevo en jurisdicción del municipio de Jalpatagua departamento de Jutiapa, así como apoyó en la reunión e inspección interinstitucional que se llevó a cabo en el marco de la Mesa de Alto Nivel para la mejora de los Puestos fronterizos de Guatemala, en ese lugar.</t>
  </si>
  <si>
    <t>6</t>
  </si>
  <si>
    <t>Participar en la Reunión de Trabajo Bilateral, en el marco de la Comisión Internacional de Límites y Aguas  -CILA- entre las Repúblicas de Guatemala y El Salvador</t>
  </si>
  <si>
    <t>Participar en la Reunión de Trabajo Bilateral, en el marco de la Comisión Internacional de Límites y Aguas  -CILA- entre las Repúblicas de Guatemala y El Salvador, a realizarse en el Campamento “Pedro de Alvarado”</t>
  </si>
  <si>
    <t>Realizar recorrido en el embarcadero de rio Motagua para observar lo relacionado con la presencia  de desechos sólidos en suspensión en el río Motagua hasta su desembocadura y posteriormente realizar el traslado hacia el municipio Omoa, Honduras.</t>
  </si>
  <si>
    <t>Realizar recorrido en el embarcadero de rio Motagua para observar lo relacionado con la presencia  de desechos sólidos en suspensión en el río Motagua hasta su desembocadura y posteriormente realizar el traslado hacia el municipio Omoa, Cortes, Honduras.</t>
  </si>
  <si>
    <t>Realizar recorrido en el embarcadero de rio Motagua para observar lo relacionado con la presencia  de desechos sólidos en suspensión en el río Motagua hasta su desembocadura y posteriormente realizar el traslado hacia el municipio Omoa,Honduras.</t>
  </si>
  <si>
    <t>Realizar  inspección a la margen guatemalteca del río Suchiate, desde la aldea Las Mercedes, municipio de Ayutla hasta la aldea Los Faros, municipio de Ocós, con la finalidad de obtener información de campo  para la programación de actividades de mantenimiento de obras de estabilización.</t>
  </si>
  <si>
    <t>117-2017</t>
  </si>
  <si>
    <t>Ciudad de Guatemala</t>
  </si>
  <si>
    <t>del 24 de noviembre  al 25 de noviembre de 2017</t>
  </si>
  <si>
    <t>Realizar el traslado de bienes de activos fijos  (vehículos livianos) propiedad de esta Dirección General, que se encuentran ubicados en el campamento de ésta en la ciudad de  Tecún Umán, municipio de Ayutla, departamento de San Marcos, hacia la Comisión Recolectora de Chatarra (CORECHA) en la ciudad de Guatemala, por motivo de baja de inventario de dichos bienes inservibles.</t>
  </si>
  <si>
    <t>Realizó el traslado de bienes de activos fijos  (vehículos livianos) propiedad de esta Dirección General, que se encuentran ubicados en el campamento de ésta en la ciudad de  Tecún Umán, municipio de Ayutla, departamento de San Marcos, hacia la Comisión Recolectora de Chatarra (CORECHA) en la ciudad de Guatemala, por motivo de baja de inventario de dichos bienes inservibles.</t>
  </si>
  <si>
    <t>118-2017</t>
  </si>
  <si>
    <t>Marlon Fernando García Jímenez</t>
  </si>
  <si>
    <t>Peon</t>
  </si>
  <si>
    <t>113-2017</t>
  </si>
  <si>
    <t>11230</t>
  </si>
  <si>
    <t>del 20 de noviembre  al  21 de noviembre de 2017</t>
  </si>
  <si>
    <t>115-2017</t>
  </si>
  <si>
    <t>11231</t>
  </si>
  <si>
    <t>del 22 de noviembre  al  23 de noviembre de 2017</t>
  </si>
  <si>
    <t>116-2017</t>
  </si>
  <si>
    <t>11232</t>
  </si>
  <si>
    <t>120-2017</t>
  </si>
  <si>
    <t>11233</t>
  </si>
  <si>
    <t>Tómas Hernández Méndez</t>
  </si>
  <si>
    <t>del 27 de noviembre  al  1 de diciembre de 2017</t>
  </si>
  <si>
    <t>Realizar  trabajos de albañilería que se requieren para la protección y reforzamiento del muro de contención y perimetral del campamento El Jobo, ubicado en jurisdicción de la aldea Valle Nuevo, municipio de Jalpatagua, departamento de Jutiapa.</t>
  </si>
  <si>
    <t>Realizó  trabajos de albañilería que se requieren para la protección y reforzamiento del muro de contención y perimetral del campamento El Jobo, ubicado en jurisdicción de la aldea Valle Nuevo, municipio de Jalpatagua, departamento de Jutiapa.</t>
  </si>
  <si>
    <t>119-2017</t>
  </si>
  <si>
    <t>11234</t>
  </si>
  <si>
    <t>0933-2017</t>
  </si>
  <si>
    <t xml:space="preserve"> Valle Nuevo, Jalpatagua, Jutiapa</t>
  </si>
  <si>
    <t>del 19 de julio  al 19 de julio de 2017</t>
  </si>
  <si>
    <t>Participar en la VII reunión de la mesa de alto nivel para la mejora de puestos fronterizos en la Frontera Valle Nuevo (Guatemala) - Las Chinamas (El Salvador).</t>
  </si>
  <si>
    <t>Participó en la VII reunión de la mesa de alto nivel para la mejora de puestos fronterizos en la Frontera Valle Nuevo (Guatemala) - Las Chinamas (El Salvador).</t>
  </si>
  <si>
    <t>1608-2017</t>
  </si>
  <si>
    <t>Jairo D.Estrada B.</t>
  </si>
  <si>
    <t>Municipio de Asunción Mita, departamento de Jutiapa</t>
  </si>
  <si>
    <t>del 30 de noviembre  al 1 de diciembre de 2017</t>
  </si>
  <si>
    <t>Realizar inventario de bienes activos fijos, pertenecientes a la Dirección General de Límites y Aguas  Internacionales, ubicados en el campamento de “Ostúa”. Coordinación del traslado de bienes del campamentos de “Ostua” hacia las Oficinas Centrales en la ciudad de Guatemala y reunión con el personal que labora en el campamento “El Guayabo”, para firma de documentos relacionados con la propiedad.</t>
  </si>
  <si>
    <t>Realizó inventario de bienes activos fijos, pertenecientes a la Dirección General de Límites y Aguas  Internacionales, ubicados en el campamento de “Ostúa”. Coordinación del traslado de bienes del campamentos de “Ostua” hacia las Oficinas Centrales en la ciudad de Guatemala y reunión con el personal que labora en el campamento “El Guayabo”, para firma de documentos relacionados con la propiedad.</t>
  </si>
  <si>
    <t>1609-2017</t>
  </si>
  <si>
    <t>11239</t>
  </si>
  <si>
    <t>1635-2017</t>
  </si>
  <si>
    <t>11240</t>
  </si>
  <si>
    <t>El Florido, Chiquimula</t>
  </si>
  <si>
    <t>del 7  de diciembre  al 7 de diciembre de 2017</t>
  </si>
  <si>
    <t>Realizar una inspección In situ a los trabajos realizados por terceros en la frontera con la República de Honduras, a la altura del Puerto Fronterizo de El Florido, en el municipio de Camotán, departamento de Chiquimula; que podrían estar afectando la brecha de la línea fronteriza.</t>
  </si>
  <si>
    <t>Realizó una inspección In situ a los trabajos realizados por terceros en la frontera con la República de Honduras, a la altura del Puerto Fronterizo de El Florido, en el municipio de Camotán, departamento de Chiquimula; que podrían estar afectando la brecha de la línea fronteriza.</t>
  </si>
  <si>
    <t>1630-2017</t>
  </si>
  <si>
    <t>11241</t>
  </si>
  <si>
    <t>1631-2017</t>
  </si>
  <si>
    <t>11242</t>
  </si>
  <si>
    <t>1619-2017</t>
  </si>
  <si>
    <t>11243</t>
  </si>
  <si>
    <t>Ciudad Tecún Umán, Municipio de Ayutla, San Marcos</t>
  </si>
  <si>
    <t>del 9  de diciembre  al 10 de diciembre de 2017</t>
  </si>
  <si>
    <t>Realizar visita al Campamento “Tecún Umán”, ubicado en Ciudad Tecún Umán, Municipio de Ayutla, departamento de San Marcos, con el propósito de dirigir y coadyuvar a realizar trabajos de inspección de las instalaciones del predio y evaluar la estructura de algunos de sus módulos, del 9 al 10 de diciembre del presente año.</t>
  </si>
  <si>
    <t>Realizó visita al Campamento “Tecún Umán”, ubicado en Ciudad Tecún Umán, Municipio de Ayutla, departamento de San Marcos, con el propósito de dirigir y coadyuvar a realizar trabajos de inspección de las instalaciones del predio y evaluar la estructura de algunos de sus módulos, del 9 al 10 de diciembre del presente año.</t>
  </si>
  <si>
    <t>523</t>
  </si>
  <si>
    <t>1541-2017</t>
  </si>
  <si>
    <t>Municipio de Jalpatagua, Jutiapa y Municipio de Moyuta, Jutiapa</t>
  </si>
  <si>
    <t>del 20 de noviembre  al 23 de noviembre de 2017</t>
  </si>
  <si>
    <t>Realizar una jornada de campo (segunda etapa), del 20 al 23 de noviembre del presente año, con el propósito de concluir  la elaboración del primer inventario bilateral de Cruces Vehiculares Informales (CVI), a lo largo de la frontera con la República de El Salvador  en el marco de la Comisión Internacional de Límites y Aguas -CILA-.</t>
  </si>
  <si>
    <t>Realizó una jornada de campo (segunda etapa), del 20 al 23 de noviembre del presente año, con el propósito de concluir  la elaboración del primer inventario bilateral de Cruces Vehiculares Informales (CVI), a lo largo de la frontera con la República de El Salvador  en el marco de la Comisión Internacional de Límites y Aguas -CILA-.</t>
  </si>
  <si>
    <t>1550</t>
  </si>
  <si>
    <t>11235</t>
  </si>
  <si>
    <t>del 27 de noviembre  al 1 de diciembre de 2017</t>
  </si>
  <si>
    <t>Realizar  trabajos de albañilería y herrería de protección y reforzamiento al muro de contención y perimetral del campamento “El Jobo”, ubicado en el caserío de Valle Nuevo, municipio de Jalpatagua, departamento de Jutiapa, República de Guatemala, del 27 de noviembre al 1 de diciembre del presente año.</t>
  </si>
  <si>
    <t>Realizó  trabajos de albañilería y herrería de protección y reforzamiento al muro de contención y perimetral del campamento “El Jobo”, ubicado en el caserío de Valle Nuevo, municipio de Jalpatagua, departamento de Jutiapa, República de Guatemala, del 27 de noviembre al 1 de diciembre del presente año.</t>
  </si>
  <si>
    <t>1549</t>
  </si>
  <si>
    <t>11236</t>
  </si>
  <si>
    <t>Rafael Arcangel Líc Vásquez</t>
  </si>
  <si>
    <t>96-2017</t>
  </si>
  <si>
    <t>Realizar  el traslado de herramientas y combustible a utilizar para traslados de personal de la brigada móvil, en la frontera fluvial de la Sección 9 de la Frontera Guatemala-Honduras, a cargo del señor Cesar Alvarado Catalán, a la aldea Las Vegas del municipio de Puerto Barrios, departamento de Izabal;</t>
  </si>
  <si>
    <t>Realizó  el traslado de herramientas y combustible a utilizar para traslados de personal de la brigada móvil, en la frontera fluvial de la Sección 9 de la Frontera Guatemala-Honduras, a cargo del señor Cesar Alvarado Catalán, a la aldea Las Vegas del municipio de Puerto Barrios, departamento de Izabal;</t>
  </si>
  <si>
    <t>1460-2017</t>
  </si>
  <si>
    <t>del 5 de noviembre  al 5 de noviembre de 2017</t>
  </si>
  <si>
    <t>Trasladarse al Municipio de Esquipulas, Departamento de Chiquimula, para acercarse al punto de reunión donde iniciará la jornada de campo a fin de elaborar el primer inventario bilateral de cruces vehiculares informales-CVI- a lo largo de la frontera común entre Guatemala-El Salvador.</t>
  </si>
  <si>
    <t>Se trasladó al Municipio de Esquipulas, Departamento de Chiquimula, para acercarse al punto de reunión donde realizó la jornada de campo a fin de elaborar el primer inventario bilateral de cruces vehiculares informales-CVI- a lo largo de la frontera común entre Guatemala-El Salvador.</t>
  </si>
  <si>
    <t>1459-2017</t>
  </si>
  <si>
    <t>11204</t>
  </si>
  <si>
    <t>1543-2017</t>
  </si>
  <si>
    <t>11217</t>
  </si>
  <si>
    <t>Ciudad de Tecún Umán, municipio de Ayutla, Departamento de San Marcos</t>
  </si>
  <si>
    <t>del 18 de noviembre  al 24 de noviembre de 2017</t>
  </si>
  <si>
    <t>Coordinar el proceso de carga y traslado de 16 unidades de bienes de activos fijos (tractores, camiones y vehículos livianos), propiedad de la Dirección General de Límites y Aguas Internacionales, ubicados en el campamento de Ciudad de Tecún Umán, municipio de Ayutla, departamento de San Marcos; hacia la Comisión Recolectora de Chatarra (CORECHA) en la ciudad  capital de Guatemala.</t>
  </si>
  <si>
    <t>Coordinó el proceso de carga y traslado de 16 unidades de bienes de activos fijos (tractores, camiones y vehículos livianos), propiedad de la Dirección General de Límites y Aguas Internacionales, ubicados en el campamento de Ciudad de Tecún Umán, municipio de Ayutla, departamento de San Marcos; hacia la Comisión Recolectora de Chatarra (CORECHA) en la ciudad  capital de Guatemala.</t>
  </si>
  <si>
    <t>1544-2017</t>
  </si>
  <si>
    <t>11218</t>
  </si>
  <si>
    <t>1594-2017</t>
  </si>
  <si>
    <t>Juan León Alvarado</t>
  </si>
  <si>
    <t>Dirección de Cooperación Internacional</t>
  </si>
  <si>
    <t>Del 03 de diciembre al 04 de diciembre 2017</t>
  </si>
  <si>
    <t>LIQUIDADO A 0</t>
  </si>
  <si>
    <t>Participar en la Reunión Iberoamericana para el Fortalecimiento de la Cooperación SUR-SUR</t>
  </si>
  <si>
    <t>Se eligió al Sr. Daniel Castillo Caniglia, después de haber apuntalado un buen proceso de calificación. Para la elección de nuevos miembros del Comité Ejecutivo se aprobó la incorporación de Paraguay, Costa Rica y Ecuador, mismos que serán acompañados pr Portugal y España.</t>
  </si>
  <si>
    <t>1640-2017</t>
  </si>
  <si>
    <t>Jutiapa</t>
  </si>
  <si>
    <t>Del 13 de diciembre al 14 de diciembre 2017</t>
  </si>
  <si>
    <t>Realizar visita de supervisión a la Delegación Regional del Ministerio de Relaciones Exteriores en Jutiapa, para retroalimentra procedimientos a seguir en trámites</t>
  </si>
  <si>
    <t>Se verifico estado de instalaciones, limpieza, orden de archivos, atención al público, se tomó fotografías y video del lugar, se colaboró con la atención de personas que solicitaron algún servicio.</t>
  </si>
  <si>
    <t>008</t>
  </si>
  <si>
    <t>1641-2017</t>
  </si>
  <si>
    <t>María de Los Ángeles Rodríguez Alvarado</t>
  </si>
  <si>
    <t>Asistente Profesional III</t>
  </si>
  <si>
    <t>Se habló con ellos sobre los resultados que la Delegación ha presentado durante los últimos mese. Se pasó una autoevaluación, para analizar las respuestas. Se colaboró con la atención a las personas que solicitaron algún servicio.</t>
  </si>
  <si>
    <t>1639-2017</t>
  </si>
  <si>
    <t>1642-2017</t>
  </si>
  <si>
    <t>Realizar traslado de Lidia Mérida, Mayra Ruiz Prado y María de los Ángeles Rodríguez</t>
  </si>
  <si>
    <t>114-2017</t>
  </si>
  <si>
    <t>11237</t>
  </si>
  <si>
    <t>8</t>
  </si>
  <si>
    <t>Asesor Profesional Arquitectura</t>
  </si>
  <si>
    <t>del 24 de octubre  al  26 de octubre de 2017</t>
  </si>
  <si>
    <t>Dirigir y realizar los trabajos de levantamiento topográfico del predio del campamento de esta Dirección General ubicado en Cheguaté para confirmar las medidas, mojones y colindancias, para completar expediente ante las respectivas autoridades.</t>
  </si>
  <si>
    <t>Dirigió y realizó los trabajos de levantamiento topográfico del predio del campamento de esta Dirección General ubicado en Cheguaté para confirmar las medidas, mojones y colindancias, para completar expediente ante las respectivas autoridades.</t>
  </si>
  <si>
    <t>del 16 de noviembre  al  18 de noviembre de 2017</t>
  </si>
  <si>
    <t>Realizar los trabajos de levantamiento topográfico correspondiente a la desembocadura del río Suchiate, para continuar con el registro histórico de las posiciones en que se ha localizado dicha desembocadura.</t>
  </si>
  <si>
    <t>Realizó los trabajos de levantamiento topográfico correspondiente a la desembocadura del río Suchiate, para continuar con el registro histórico de las posiciones en que se ha localizado dicha desembocadura.</t>
  </si>
  <si>
    <t>COMISIONES OFICIALES AL INTERIOR DE LÍMITES</t>
  </si>
  <si>
    <t>Columna2</t>
  </si>
  <si>
    <t>249</t>
  </si>
  <si>
    <t>250</t>
  </si>
  <si>
    <t>251</t>
  </si>
  <si>
    <t>252</t>
  </si>
  <si>
    <t>253</t>
  </si>
  <si>
    <t>254</t>
  </si>
  <si>
    <t>255</t>
  </si>
  <si>
    <t>256</t>
  </si>
  <si>
    <t>0089-2020</t>
  </si>
  <si>
    <t>Eduardo Enrique Hernández Recinos</t>
  </si>
  <si>
    <t>Hernán Orlando Hernández Reyes</t>
  </si>
  <si>
    <t xml:space="preserve">Participar en el Gabinete Móvil de Gobierno. </t>
  </si>
  <si>
    <t>0090-2020</t>
  </si>
  <si>
    <t>Dirección Administrativa</t>
  </si>
  <si>
    <t>Del 16 al 18 de febrero de 2020</t>
  </si>
  <si>
    <t>Llevar a cabo el traslado vía terrestre del Señor Ministro de Relaciones Exteriores a una Comisión Oficial.</t>
  </si>
  <si>
    <t>Realizar oportunamente el traslado vía terrestre del Señor Pedro Brolo Vila, Ministro de Relaciones Exteriores, para su retorno del departamento de Quetzaltenango a la Ciudad  de Guatemala, el día martes 18 de febrero de 2020.</t>
  </si>
  <si>
    <t>0101-2020</t>
  </si>
  <si>
    <t>Participar en la presentación de avances sobre el Plan de Desarrollo Integral (PDI).</t>
  </si>
  <si>
    <t>El 21 de febrero de 2020</t>
  </si>
  <si>
    <t>0100-2020</t>
  </si>
  <si>
    <t xml:space="preserve">Llevar a cabo el traslado vía terrestre del Embajador Eduardo Enrique Hernández Recinos, Viceministro de Relaciones Exteriores, en el marco de la comisión oficial para la presentación de avances sobre el Plan de Desarrollo Integral (PDI). </t>
  </si>
  <si>
    <t>0102-2020</t>
  </si>
  <si>
    <t>José Pedro Catú López</t>
  </si>
  <si>
    <t>Especialista de la Subdirección de América del Norte</t>
  </si>
  <si>
    <t>Participar en la presentación de avances sobre el Plan de Desarrollo Integral (pdi).</t>
  </si>
  <si>
    <t>0119-2020</t>
  </si>
  <si>
    <t>Del 26 al 28 de febrero de 2020</t>
  </si>
  <si>
    <t>0117-2020</t>
  </si>
  <si>
    <t>Ronny Eduardo López Dardón</t>
  </si>
  <si>
    <t>Subdirector</t>
  </si>
  <si>
    <t>Participar en la visita a las Autoridades Locales del Departamento de Petén.</t>
  </si>
  <si>
    <t>Llevar a cabo el traslado vía terrestre del Señor Ronny Eduardo López Dardón, Subdirector de Asuntos Consulares y del Señor Aldo Roberto Villatoro Morales, Segundo Secretario de la Dirección de Asuntos Consulares, en el marco de la comisión oficial en el Departamento de Petén.</t>
  </si>
  <si>
    <t>0118-2020</t>
  </si>
  <si>
    <t>Se socializó con la población del Departamento de Quetzaltenango los avances del Plan de Desarrollo Integral -PDI-.</t>
  </si>
  <si>
    <t>Se realizó oportunamente el traslado vía terrestre del Embajador Eduardo Enrique Hernandez Recinos, Viceministro de Relaciones Exteriores, al Municipio de Salcajá, del departamento de Quetzaltenango, y su retorno a la Ciudad de Guatemala, el día viernes 21 de febrero de 2020.</t>
  </si>
  <si>
    <t xml:space="preserve">Mediante el Plan de Desarrollo Integral se generaran oportunidades de prosperidad mediante la creación de empleo para evitar la migración irregular. Se crearán polos de desarrollo en la frontera de Guatemala con el sur de México y en las fronteras con Honduras y el Salvador que atrae nuevas inversiones para crear empresas sostenibles y empleos decentes. </t>
  </si>
  <si>
    <t>Visitar historica a la Delegación Regional del MINEX en Quetzaltenango.
Visitar la Casa Nuestras Raíces, Quetzaltenango.</t>
  </si>
  <si>
    <t>257</t>
  </si>
  <si>
    <t>258</t>
  </si>
  <si>
    <t>259</t>
  </si>
  <si>
    <t>260</t>
  </si>
  <si>
    <t>165-2020</t>
  </si>
  <si>
    <t>Shirley Dennise Aguilar Barrera</t>
  </si>
  <si>
    <t>Guisela Alejandra Sosa Gordillo</t>
  </si>
  <si>
    <t>Unidad de Soberania</t>
  </si>
  <si>
    <t>Del 12 al 13 de marzo de 2020</t>
  </si>
  <si>
    <t>Participar en la reunión de trabajo de la comisión interinstitucional de apoyo al desarrollo social, económico y amibiental del área de influencia de la zona de adyacencia en el Departamento de Petén.</t>
  </si>
  <si>
    <t>Al ser inciativa de la propia Asociación de Campesinos de la Zona de Adyacencia, esto garantiza la participación directa de la población, lo que redundará en la facilitación para implementación de los diferentes proyectos de desarrollo y el conocimiento de las necesidades de la población para  implementar las soluciones a las necesidades más urgentes en salud, vías de comunicación, seguridad alimentaria, salud y seguridad. 
El conocimiento de las actividades de verificación que realiza la Oficina de la OEA/ZA, dará certeza a los habitantes de esa área y así evitar incidentes con las fuerzas de Defensa de Belice, que puedan poner en riesgo el caso ante la CIJ.
Los campesinos de esa zona podrán vivir más tranquilos, al tener un mejor conocimiento de las situaciones y así dedicarse a sus labores de producción, sabiendo que el Gobierno los apoya a través de las entidades que tienen presencia en el Departamento de Petén. 
Se espera que con la participación de ACZA, la implementación de los Planes de Desarrollo Nacional, Departamental y Municipall se haga realidad y se logre una mejor inversión de los recursos.</t>
  </si>
  <si>
    <t>152-2020</t>
  </si>
  <si>
    <t>Ava Atzum  Arévalo de Moscoso</t>
  </si>
  <si>
    <t>Ricardo Alberto González Maldonado</t>
  </si>
  <si>
    <t>Del 10 al 11 de marzo de marzo de 2020</t>
  </si>
  <si>
    <t xml:space="preserve">Participar en el consulado móvil de la sección consular de la Embajada de Estados Unidos de América acreditada en el departamento de Quetzaltenango. </t>
  </si>
  <si>
    <t>La seccción consular acreditada en Quetzaltenango y perteneciente a la Embajada de Estados Unidos en Guatemala, reconoició  el apoyo que el Ministerio de Relaciones Exteriores  a través de su Dirección de Asuntos Consulares, tiene hacia nuestros connacionales y hacia personas que gozan de la doble nacionalidad, así mismo, se reconoció el apoyo entre diversas entidades estadounidenses para el fortalecimiento en el apoyo de los connacionales vulnerables en Estados Unidos.</t>
  </si>
  <si>
    <t>Se realizó oportunamente el traslado vía terrestre de los Señores Ronny Eduardo López Dardón y Aldo Roberto Villatoro Morales, de la Dirección de Asuntos Consulares, al Municipio  de Santa Elena, del departamento de Petén, y se retorno a la Ciudad de Guatemala, el día viernes 28 de febrero de 2020.</t>
  </si>
  <si>
    <t>0158-2020</t>
  </si>
  <si>
    <t>Martín Choc Chuquiej</t>
  </si>
  <si>
    <t>Del 10 al 11 de marzo de 2020</t>
  </si>
  <si>
    <t>Llevar a cabo el traslado vía terrestre del Licenciado Ricardo Alfonso Girón Rodas, Director de Asuntos Consulares y del Señor Ricardo Alberto González Maldonado, Segundo Secretario de la Dirección de Asuntos Consulares, en el marco de la comisión oficial en el departamento de Quetzaltenango.</t>
  </si>
  <si>
    <t>Se realizó oportunamente el traslado vía terrestre al Licenciado Ricardo Alfonso Girón Rodas, Director de Asuntos Consulares y el señor Ricardo Alberto Gonzalez Maldonado, Segundo Secretario de la Direccion de Asuntos Consulares, y su retorno a la Ciudad de Guatemala, el día miércoles 11 de marzo de 2020.</t>
  </si>
  <si>
    <t>Para el Estado de Guatemala, es de suma importancia elfomento y fortalecimiento de las buenas relaciones entre países, así como el intercambio de buenas prácticas, particularmente con los Estados Unidos de América y México, razón por la cual el acompañamiento brindado por este Ministerio a la Delegación de México, contribuye a los lineamientos de la Política Exterior de Guatemala, en el marco de la cooperación bilateral.</t>
  </si>
  <si>
    <t>La cancillería mexicana estableció mediante el Cónsul Martínez los procedimientos para la obtención de pasaportes, visas, credencial para votar, certificados de nacimientos mexicano, para las personas que nacieron en ese país y aun notengan documentación mexicana, si desean realizar algún trámite consular ante la embajada de Mexico en la ciudad de Guatemala o esperar para el móvil que se tendrá a mediados de año. Así mismo el personal de la cancillería guatemalteca resolvió  dudas a los alcaldes que estuvieron presentes, para que puedan transmitir la información a sus ciudadanos  de sus municipios correspondientes, cuando requieran documentos consulares guatemaltecos y no tengan que realizar viajes a la capital evitando el gasto de varios viajes.</t>
  </si>
  <si>
    <t>0151-2020</t>
  </si>
  <si>
    <t>Ricardo Alfonso Girón Rodas</t>
  </si>
  <si>
    <t>1-2020</t>
  </si>
  <si>
    <t>56749864</t>
  </si>
  <si>
    <t>Francisco Javier Hernández Hernández</t>
  </si>
  <si>
    <t>Ciudad de Guatemala, departamento de Guatemala</t>
  </si>
  <si>
    <t>del 23 al 23 de enero de 2020</t>
  </si>
  <si>
    <t>Realizar el traslado de cupones de combustible, repuestos, Pick Up (usado), motocicleta (nueva) y  otros insumos para el Campamento Tecún Umán, municipio de Ayutla departamento de San Marcos a cargo de la Dirección General de Límites y Aguas Internacionales del Ministerio de Relaciones Exteriores a realizarse el 23 de enero del presente año.</t>
  </si>
  <si>
    <t>Realizó el traslado de cupones de combustible, repuestos, Pick Up (usado), motocicleta (nueva) y  otros insumos para el Campamento Tecún Umán, municipio de Ayutla departamento de San Marcos a cargo de la Dirección General de Límites y Aguas Internacionales del Ministerio de Relaciones Exteriores a realizarse el 23 de enero del presente año.</t>
  </si>
  <si>
    <t>2-2020</t>
  </si>
  <si>
    <t>Marlon Fernando García Jimenez</t>
  </si>
  <si>
    <t>Apoyar el  traslado de cupones de combustible, repuestos, Pick Up (usado), motocicleta (nueva) y  otros insumos para el Campamento Tecún Umán, municipio de Ayutla departamento de San Marcos a cargo de la Dirección General de Límites y Aguas Internacionales del Ministerio de Relaciones Exteriores a realizarse el 23 de enero del presente año.</t>
  </si>
  <si>
    <t>Apoyó en  el  traslado de cupones de combustible, repuestos, Pick Up (usado), motocicleta (nueva) y  otros insumos para el Campamento Tecún Umán, municipio de Ayutla departamento de San Marcos a cargo de la Dirección General de Límites y Aguas Internacionales del Ministerio de Relaciones Exteriores a realizarse el 23 de enero del presente año.</t>
  </si>
  <si>
    <t>3-2020</t>
  </si>
  <si>
    <t>11651</t>
  </si>
  <si>
    <t>Ciudad de Guatemala, departamento de Guatemala, municipio de Ixcán, departamento de Quiché, municipio de Cobán, departamento de Alta Verapaz y municipio de Tacaná, departamento de San Marcos.</t>
  </si>
  <si>
    <t>del 10 al 15 de febrero de 2020</t>
  </si>
  <si>
    <t>Realizar el traslado de víveres, herramientas y otros para la brigada móvil de mantenimiento de brecha fronteriza Guatemala y México (Primer Paralelo, Primera y Segunda Línea geodésica); y traslado de suministros a campamentos “Tres Ríos” en municipio de Ixcán, departamento de Quiché y aldea Playitas, municipio de Chisec, departamento de Alta Verapáz, a realizarse del 10 al 16 febrero del presente año.</t>
  </si>
  <si>
    <t>Realizó el traslado de víveres, herramientas y otros para la brigada móvil de mantenimiento de brecha fronteriza Guatemala y México (Primer Paralelo, Primera y Segunda Línea geodésica); y trasladó suministros a campamentos “Tres Ríos” en municipio de Ixcán, departamento de Quiché y aldea Playitas, municipio de Chisec, departamento de Alta Verapáz, a realizarse del 10 al 16 febrero del presente año.</t>
  </si>
  <si>
    <t>4-2020</t>
  </si>
  <si>
    <t>11652</t>
  </si>
  <si>
    <t>Apoyar en el traslado de víveres, herramientas y otros para la brigada móvil de mantenimiento de brecha fronteriza Guatemala y México (Primer Paralelo, Primera y Segunda Línea geodésica); y traslado de suministros a campamentos “Tres Ríos” en municipio de Ixcán, departamento de Quiché y aldea Playitas, municipio de Chisec, departamento de Alta Verapáz, a realizarse del 10 al 16 febrero del presente año.</t>
  </si>
  <si>
    <t>Apoyó en el traslado de víveres, herramientas y otros para la brigada móvil de mantenimiento de brecha fronteriza Guatemala y México (Primer Paralelo, Primera y Segunda Línea geodésica); y trasladó suministros a campamentos “Tres Ríos” en municipio de Ixcán, departamento de Quiché y aldea Playitas, municipio de Chisec, departamento de Alta Verapáz, a realizarse del 10 al 16 febrero del presente año.</t>
  </si>
  <si>
    <t>0071-2020</t>
  </si>
  <si>
    <t>Carlos Ramiro Martínez</t>
  </si>
  <si>
    <t>11653</t>
  </si>
  <si>
    <t>Rafael Arcangel Lic Vásquez</t>
  </si>
  <si>
    <t>Municipio de Poptún, Aldea El Naranjo , municipio de la Libertad, ambos del departamento de Petén, y en el municipio de Morales, departamento de Izabal</t>
  </si>
  <si>
    <t>del 12 al 15 de febrero de 2020</t>
  </si>
  <si>
    <t>Realizar traslado de víveres, herramientas y otros insumos para la brigada móvil de mantenimiento de brecha fronteriza y de momumentos en el Meridiano El Ceibo, Segundo y Tercer Paralelo de la actual brecha fronteriza entre Guatemala y México; así como otros suministros para los campamentos siguientes: Chocón en Livingston, Izabal; Poptún en Poptún, Petén; El Naranjo en la Libertad, Petén; Santa Clara y San Martín en San Andrés, Petén, del 12 al 15 de febrero del presente año.</t>
  </si>
  <si>
    <t>Realizó el traslado de víveres, herramientas y otros insumos para la brigada móvil de mantenimiento de brecha fronteriza y de momumentos en el Meridiano El Ceibo, Segundo y Tercer Paralelo de la actual brecha fronteriza entre Guatemala y México; así como otros suministros para los campamentos siguientes: Chocón en Livingston, Izabal; Poptún en Poptún, Petén; El Naranjo en la Libertad, Petén; Santa Clara y San Martín en San Andrés, Petén, del 12 al 15 de febrero del presente año.</t>
  </si>
  <si>
    <t>0072-2020</t>
  </si>
  <si>
    <t>11654</t>
  </si>
  <si>
    <t>9324917</t>
  </si>
  <si>
    <t>Selvin Manoa Díaz Váldez</t>
  </si>
  <si>
    <t>Realizar el traslado de cupones de combustible y del Pick-Up (usado) marca Toyota placas O-442BBG; revisión de libros de control (de combustible y servicios de vehículos); inventario de bienes en el campamento ubicado en Santa Clara y contratación de personal de mantenimiento de brecha fronteriza entre Guatemala y Mexíco para el Meridiano El Ceibo; así como el Segundo y Tercer Paralelo del 12 al 15 de febrero del presente año.</t>
  </si>
  <si>
    <t>Realizó el traslado de cupones de combustible y del Pick-Up (usado) marca Toyota placas O-442BBG; revisión de libros de control (de combustible y servicios de vehículos); inventario de bienes en el campamento ubicado en Santa Clara y contratación de personal de mantenimiento de brecha fronteriza entre Guatemala y Mexíco para el Meridiano El Ceibo; así como el Segundo y Tercer Paralelo del 12 al 15 de febrero del presente año.</t>
  </si>
  <si>
    <t>0073-2020</t>
  </si>
  <si>
    <t>11655</t>
  </si>
  <si>
    <t>0075-2020</t>
  </si>
  <si>
    <t>11656</t>
  </si>
  <si>
    <t>35121084</t>
  </si>
  <si>
    <t>Melvin Rolando Beltrán Rodas</t>
  </si>
  <si>
    <t xml:space="preserve"> Municipio de Puerto Barrios, departamento Izabal</t>
  </si>
  <si>
    <t xml:space="preserve"> Realizar el traslado de víveres, herramientas, combustible y otros insumos para personal del campamento Río Tinto y la brigada móvil de mantenimiento de la brecha fronteriza entre Guatemala y Honduras, así como otras actividades relacionadas con el mantenimiento de la demarcación fronteriza entre dichos países, del 12 al 15 de febrero del presente año.</t>
  </si>
  <si>
    <t xml:space="preserve"> Realizó el traslado de víveres, herramientas, combustible y otros insumos para personal del campamento Río Tinto y la brigada móvil de mantenimiento de la brecha fronteriza entre Guatemala y Honduras, así como otras actividades relacionadas con el mantenimiento de la demarcación fronteriza entre dichos países, del 12 al 15 de febrero del presente año.</t>
  </si>
  <si>
    <t>0074-2020</t>
  </si>
  <si>
    <t>11657</t>
  </si>
  <si>
    <t>Realizó el traslado de víveres, herramientas, combustible y otros insumos para personal del campamento Río Tinto y la brigada móvil de mantenimiento de la brecha fronteriza entre Guatemala y Honduras; y otras actividades relacionadas con el mantenimiento de la demarcación fronteriza entre ambos países.</t>
  </si>
  <si>
    <t>05-2020</t>
  </si>
  <si>
    <t>11658</t>
  </si>
  <si>
    <t>Péon Vigilante II</t>
  </si>
  <si>
    <t xml:space="preserve"> Municipio de Poptún, Aldea El Naranjo , municipio de la Libertad, ambos del departamento de Petén, y en el municipio de Morales, departamento de Izabal</t>
  </si>
  <si>
    <t>Realizar apoyo al traslado de víveres, herramientas y otros suministros para la brigada móvil de mantenimiento de brecha fronteriza y de momumentos en el Meridiano El Ceibo y Segundo y Tercer Paralelo de la actual brecha fronteriza entre Guatemala y México; así como otros suministros para los campamentos: Chocón en Livingston, Izabal; Poptún en Poptún, Petén; El Naranjo en la Libertad, Petén; Santa Clara y San Martín en San Andrés, Petén.</t>
  </si>
  <si>
    <t>Apoyó con el traslado de víveres, herramientas y otros suministros para la brigada móvil de mantenimiento de brecha fronteriza y de momumentos en el Meridiano El Ceibo y Segundo y Tercer Paralelo del actual brecha fronteriza entre Guatemala y México; así como otros suministros para los campamentos: Chocón en Livingston, Izabal; Poptún en Poptún, Petén; El Naranjo en la Libertad, Petén; Santa Clara y San Martín en San Andrés, Petén.</t>
  </si>
  <si>
    <t>0077-2020</t>
  </si>
  <si>
    <t>11660</t>
  </si>
  <si>
    <t>Municipios de Chisec y  Coban, Alta Verapaz</t>
  </si>
  <si>
    <t>del 13 al 15 de febrero de 2020</t>
  </si>
  <si>
    <t>Realizar la contratación de personal de mantenimiento de brecha fronteriza y de monumentos en el Primer Paralelo entre Guatemala y México, así como la revisión de inventario de los campamentos Tres Ríos de Ixcán, Quiché y Playitas en Chisec, Alta Verapaz, del 13 al 15 de febrero del presente año.</t>
  </si>
  <si>
    <t xml:space="preserve"> Realizó la contratación de personal de mantenimiento de brecha fronteriza y de monumentos en el Primer Paralelo entre Guatemala y México, así como la revisión de inventario de los campamentos Tres Ríos de Ixcán, Quiché y Playitas en Chisec, Alta Verapaz, del 13 al 15 de febrero del presente año.</t>
  </si>
  <si>
    <t>0078-2020</t>
  </si>
  <si>
    <t>11661</t>
  </si>
  <si>
    <t>Julio Alfredo Férnandez Flores</t>
  </si>
  <si>
    <t>Municipio de Tacaná y en la cabecera departamental de San Marcos</t>
  </si>
  <si>
    <t>Realizar la contración de personal de mantenimiento de brecha fronteriza y de monumentos en la Primera y Segunda Línea Geodésica entre Guatemala y México; traslado del vehículo Pick-Up (usado) y  revisión de inventario del campamento Cheguaté en Tacaná, San Marcos, del 13 al 15 de febrero del presente año.</t>
  </si>
  <si>
    <t>Realizó la contración de personal de mantenimiento de brecha fronteriza y de monumentos en la Primera y Segunda Línea Geodésica entre Guatemala y México; traslado del vehículo Pick-Up (usado) y  revisión de inventario del campamento Cheguaté en Tacaná, San Marcos, del 13 al 15 de febrero del presente año.</t>
  </si>
  <si>
    <t>0079-2020</t>
  </si>
  <si>
    <t>11662</t>
  </si>
  <si>
    <t>Viajar al departamento de San Marcos para dar a conocer: instrucciones de trabajo al personal de mantenimiento de brecha fronteriza y de monumentos en la Primera y Segunda Línea Geodésica entre Guatemala y México; instrucciones sobre el uso del vehículo y libros de control, así como la inspección del campamento Cheguaté en Tacaná, San Marcos y la conclusión de los trabajos de reconstrucción del monumento limítrofe internacional, intermedio 6-A, a la altura del cruce vehicular informal Cheguaté-Niquivil en la Segunda Línea Geodésica, del 13 al 15 de febrero del presente año.</t>
  </si>
  <si>
    <t>Viajó al departamento de San Marcos para dar a conocer: instrucciones de trabajo al personal de mantenimiento de brecha fronteriza y de monumentos en la Primera y Segunda Línea Geodésica entre Guatemala y México; instrucciones sobre el uso del vehículo y libros de control, así como la inspección del campamento Cheguaté en Tacaná, San Marcos y la conclusión de los trabajos de reconstrucción del monumento limítrofe internacional, intermedio 6-A, a la altura del cruce vehicular informal Cheguaté-Niquivil en la Segunda Línea Geodésica, del 13 al 15 de febrero del presente año.</t>
  </si>
  <si>
    <t>0076-2020</t>
  </si>
  <si>
    <t>11663</t>
  </si>
  <si>
    <t>Realizar la contración de personal de mantenimiento de brecha fronteriza y de monumentos en el Primer Paralelo entre Guatemala y México, así como la revisión de inventario de los campamentos Tres Ríos de Ixcán, Quiché y Playitas en Chisec, Alta Verapaz, del 13 al 15 de febrero del presente año.</t>
  </si>
  <si>
    <t>Realizó la contración de personal de mantenimiento de brecha fronteriza y de monumentos en el Primer Paralelo entre Guatemala y México, así como la revisión de inventario de los campamentos Tres Ríos de Ixcán, Quiché y Playitas en Chisec, Alta Verapaz, del 13 al 15 de febrero del presente año.</t>
  </si>
  <si>
    <t>0098-2020</t>
  </si>
  <si>
    <t>del 24 al 26 de febrero de 2020</t>
  </si>
  <si>
    <t>Realizar instalación de paneles solares en los faros Norte y Sur del campamento Faros, Ocos, San Marcos, así como revisión de inventario de los campamentos Tecún Umán, Ayutla y Faros, Ocos, ambos en el Departamento de San Marcos, del 24 al 26 de febrero del presente año.</t>
  </si>
  <si>
    <t>Realizó instalación de paneles solares en los faros Norte y Sur del campamento Faros, Ocos, San Marcos, así como revisó los inventarios de los campamentos Tecún Umán, Ayutla y Faros, Ocos, ambos en el Departamento de San Marcos, del 24 al 26 de febrero del presente año.</t>
  </si>
  <si>
    <t>0099-2020</t>
  </si>
  <si>
    <t>9929290</t>
  </si>
  <si>
    <t>0103-2020</t>
  </si>
  <si>
    <t>11668</t>
  </si>
  <si>
    <t>Municipio de Ayutla, San Marcos</t>
  </si>
  <si>
    <t>del 26 al 28 de febrero de 2020</t>
  </si>
  <si>
    <t>Viajar al Departamento de San Marcos del 26 al 28 de febrero del presente año y participe en la Reunión de la Comisión Internacional de Límites y Aguas CILA entre Guatemala y México; así como también realice un recorrido bilateral en las márgenes del río Suchiate para realizar una verificación en campo de la conformación de diques de arena en el cauce de dicho río y además lleve a cabo una supervisión de trabajo.</t>
  </si>
  <si>
    <t>Viajó al Departamento de San Marcos del 26 al 28 de febrero del presente año y participó en la Reunión de la Comisión Internacional de Límites y Aguas CILA entre Guatemala y México; así como también realizó un recorrido bilateral en las márgenes del río Suchiate para realizar una verificación en campo de la conformación de diques de arena en el cauce de dicho río y además llevó a cabo una supervisión de trabajo.</t>
  </si>
  <si>
    <t>0104-2020</t>
  </si>
  <si>
    <t>11669</t>
  </si>
  <si>
    <t>0105-2020</t>
  </si>
  <si>
    <t>11670</t>
  </si>
  <si>
    <t>261</t>
  </si>
  <si>
    <t>262</t>
  </si>
  <si>
    <t>263</t>
  </si>
  <si>
    <t>264</t>
  </si>
  <si>
    <t>265</t>
  </si>
  <si>
    <t>266</t>
  </si>
  <si>
    <t>267</t>
  </si>
  <si>
    <t>268</t>
  </si>
  <si>
    <t>269</t>
  </si>
  <si>
    <t>270</t>
  </si>
  <si>
    <t>271</t>
  </si>
  <si>
    <t>272</t>
  </si>
  <si>
    <t>273</t>
  </si>
  <si>
    <t>274</t>
  </si>
  <si>
    <t>222-2020</t>
  </si>
  <si>
    <t>Llevar a cabo el traslado vía terrestre del señor Emilio José Recinos Díaz Primer Secretario con funciones en la Dirección  General de Protocolo y Ceremonial Diplomático, en el marco de la comisión oficial en el departamento de San Marcos.</t>
  </si>
  <si>
    <t>221-2020</t>
  </si>
  <si>
    <t>Dirección General de Protocolo y Ceremonial Diplomatico</t>
  </si>
  <si>
    <t xml:space="preserve">Llevar a cabo la notificación al señor Ricardo Ismael Montes Maldonado, para devolución de pasaporte diplomático. </t>
  </si>
  <si>
    <t>220-2020</t>
  </si>
  <si>
    <t>Suchitepequez</t>
  </si>
  <si>
    <t>Llevar a cabo el traslado vía terrestre del señor Jaime Federico Rabanales Caballeros, Primer Secretario en funciones en la Unidad de Protocolo Aeropuerto, en el marco de la comisión oficial en el departamento de Suchitepéquez.</t>
  </si>
  <si>
    <t>219-2020</t>
  </si>
  <si>
    <t>Jaime Federico Rabanales Caballeros</t>
  </si>
  <si>
    <t>Llevar a cabo la notificación al señor Osiél Ananías Salcedo Ajualip, para devolución de pasaporte diplomático.</t>
  </si>
  <si>
    <t>231-2020</t>
  </si>
  <si>
    <t>Huehuetenango, 
Quetzaltenango,
y Sacatepéquez</t>
  </si>
  <si>
    <t xml:space="preserve">Llevar a cabo las diferentes notificaciones  programadas, para devolución de pasaportes diplomáticos. </t>
  </si>
  <si>
    <t>232-2020</t>
  </si>
  <si>
    <t>Héctor Guillermo Gonzáles Vásquez</t>
  </si>
  <si>
    <t>Llevar a cabo el traslado vía terrestre del señor Jaime Federico Rabanales Caballeros, Primer Secretario con funciones en la Unidad de Protocolo Aeropuerto, en el marco de la comisión oficial.</t>
  </si>
  <si>
    <t>238-2020</t>
  </si>
  <si>
    <t xml:space="preserve">Llevar a cabo la recepción de una valija diplomática. </t>
  </si>
  <si>
    <t>239-2020</t>
  </si>
  <si>
    <t>Jacinto Ruiz Alvarado</t>
  </si>
  <si>
    <t xml:space="preserve">Llevar a cabo el traslado vía terrestre del señor Emilio José Recinos Díaz, Primer Secretario con funciones en la Dirección  General de Protocolo y Ceremonial Diplomático, en el marco de la comisión oficial.  </t>
  </si>
  <si>
    <t>Del 11 al 12 de agosto de 2020.</t>
  </si>
  <si>
    <t>Participar como delegado de la Dirección General de Protocolo y Ceremonial Diplomático, para llevar a cabo de la notificación al Señor Ricardo Ismael Montes Maldonado, para devolución de pasaporte diplomático.
En esta visita, se notificó al señor Ricardo Ismael Montes Maldonado, para devolución de pasaporte Diplomático, el cual devolvió en ese momento.
En función de hacer de su conocimiento cada una de las tareas asignadas a mi persona, dentro de la comisión realizada.</t>
  </si>
  <si>
    <t>El 12 de agosto de 2020</t>
  </si>
  <si>
    <t>Se realizó oportunamente el traslado vía terrestre del señor Jaime Federico Rabanales Caballeros, de la Dirección de Protocolo y Ceremonial Diplomático el 12 de agosto de 2020, en comisión oficial.</t>
  </si>
  <si>
    <t>Se realizó oportunamente el traslado vía terrestre del señor Emilio José Recinos Díaz, de la Dirección de Protocolo y Ceremonial Diplomático del 11 al 12 de agosto de 2020, en comisión oficial.</t>
  </si>
  <si>
    <t>Del 18 al 19 de agosto de 2020.</t>
  </si>
  <si>
    <t>Se realizó oportunamente el traslado vía terrestre del señor Jaime Federico Rabanales Caballeros, de la Dirección de Protocolo y Ceremonial Diplomático del 18 al 19 de agosto de 2020, en comisión oficial.</t>
  </si>
  <si>
    <t>La misión como delegado de la Dirección General de Protocolo y Ceremonial Diplomático, para llevar a cabo las notificaciones, para devolución de pasaporte diplomático fueron realizadas.
En funcion de hacer de su conocimiento  cada una de las tareas asiganadas a mi persona, dentro de la comisión realizada.</t>
  </si>
  <si>
    <t>El 30 de agosto de 2020.</t>
  </si>
  <si>
    <t>Se realizó oportunamente el traslado vía terrestre del señor Emilio José Recinos Díaz, de la Dirección de Protocolo y Ceremonial Diplomático el 30 de agosto de 2020, en comisión oficial.</t>
  </si>
  <si>
    <t>Se logró la localización del señor Salcedo, se le notificó y posterior a eso se retornó a la Ciudad Capital.
El evento transcurrió sin incidentes e inconvenientes de ningun tipo.</t>
  </si>
  <si>
    <t>Participar como delegado de la Dirección General de Protocolo y Ceremonial Diplomático, para llevar a cabo la recepción de una Valija Diplómatica.
En esta visita, se recibió una Valija Diplomática proveniente de El Salvador.
En función de hacer de su conocimiento cada una de las tareas asignadas a mi persona, dentro de la comisión realizada.</t>
  </si>
  <si>
    <t>0255-2020</t>
  </si>
  <si>
    <t>Pedro Brolo Vila</t>
  </si>
  <si>
    <t>Vicedespacho</t>
  </si>
  <si>
    <t>El 16 de septiembre de 2020</t>
  </si>
  <si>
    <t>0257-2020</t>
  </si>
  <si>
    <t>Julia Arabella Woolfolk Contreras de Chinchilla</t>
  </si>
  <si>
    <t>0256-2020</t>
  </si>
  <si>
    <t>Realizar una visita de trabajo en las posibles instalaciones para la delegación regional del Ministerio de Relaciones Exteriores en el departamento de San Marcos.</t>
  </si>
  <si>
    <t>0261-2020</t>
  </si>
  <si>
    <t>Silvia Nohemy Carrera Moreno</t>
  </si>
  <si>
    <t>Subdirección de América
 del Sur con Funciones en Subdirección de América Central y del Caribe</t>
  </si>
  <si>
    <t>Del 21 al 23 de septiembre de 2020</t>
  </si>
  <si>
    <t>Realizar una visita de trabajo a la Aldea el Quetzalito y participar en la Reunión bilateral Guatemala-Honduras sobre la situación ambiental en la Cuenca del Río Motagua, el área de su desembocadura y la Bahía de Omoa.</t>
  </si>
  <si>
    <t>06-2020</t>
  </si>
  <si>
    <t>Ciudad de Guatemala, Chisec, Alta Verapaz  y Ciudad de Guatemala</t>
  </si>
  <si>
    <t>del 22 al 26 de junio de 2020</t>
  </si>
  <si>
    <t>Realizar la Comisión Oficial de Traslado de materiales, herramientas y otros suministros a los campamentos “Tres Ríos” en Ixcán, Quiche; “Playitas” en Chisec, Alta Verapaz; y “Tecún Umán” en Ayutla, San Marcos; para lo cual deberá salir de Ciudad Tecún Umán el día lunes 22 de junio y retornará el día viernes 26 de junio de 2020 hacia Ciudad Tecún Umán, de acuerdo al Programa que se adjunta también debidamente sellado y firmado.</t>
  </si>
  <si>
    <t>Realizó la Comisión Oficial de Traslado de materiales, herramientas y otros suministros a los campamentos “Tres Ríos” en Ixcán, Quiche; “Playitas” en Chisec, Alta Verapaz; y “Tecún Umán” en Ayutla, San Marcos; para lo cual  salió de Ciudad Tecún Umán el día lunes 22 de junio y retornó el día viernes 26 de junio de 2020 hacia Ciudad Tecún Umán, de acuerdo al Programa que se adjunta también debidamente sellado y firmado.</t>
  </si>
  <si>
    <t>07-2020</t>
  </si>
  <si>
    <t>Realizar la Comisión Oficial de apoyo en el Traslado de materiales, herramientas y otros suministros a los campamentos “Tres Ríos” en Ixcán, Quiche; “Playitas” en Chisec, Alta Verapaz; y “Tecún Umán” en Ayutla, San Marcos; para lo cual deberá salir de Ciudad Tecún Umán el día lunes 22 de junio y retornará el día viernes 26 de junio de 2020 hacia Ciudad Tecún Umán, de acuerdo al Programa que se adjunta también debidamente sellado y firmado.</t>
  </si>
  <si>
    <t>Realizó la Comisión Oficial de apoyo en el Traslado de materiales, herramientas y otros suministros a los campamentos “Tres Ríos” en Ixcán, Quiche; “Playitas” en Chisec, Alta Verapaz; y “Tecún Umán” en Ayutla, San Marcos; para lo cual  salió de Ciudad Tecún Umán el día lunes 22 de junio y retornó el día viernes 26 de junio de 2020 hacia Ciudad Tecún Umán, de acuerdo al Programa que se adjunta también debidamente sellado y firmado.</t>
  </si>
  <si>
    <t>08-2020</t>
  </si>
  <si>
    <t>11677</t>
  </si>
  <si>
    <t>Ciudad de Guatemala, La libertad, Petén y Ciudad de Guatemala.</t>
  </si>
  <si>
    <t>del 7 al 11 de julio de 2020</t>
  </si>
  <si>
    <t>Realizar el traslado de víveres para la brigada de mantenimiento de brecha y monumentos en el Segundo Paralelo y Meridiano El Ceibo, otros suministros y del Pick Up (usado) para campamento “Santa Clara” en San Andrés, Petén; y traslado de insumos para el campamento “Tecún Umán” en Ayutla, San Marcos; y que con esos  insumos, el personal también pueda realizar trabajos de mantenimiento en los dos campamentos para coadyuvar al mantenimiento de la demarcación fronteriza con México.</t>
  </si>
  <si>
    <t>Realizó el traslado de víveres para la brigada de mantenimiento de brecha y monumentos en el Segundo Paralelo y Meridiano El Ceibo, otros suministros y del Pick Up (usado) para campamento “Santa Clara” en San Andrés, Petén; y trasladó insumos para el campamento “Tecún Umán” en Ayutla, San Marcos; y que con esos  insumos, el personal también pueda realizar trabajos de mantenimiento en los dos campamentos para coadyuvar al mantenimiento de la demarcación fronteriza con México.</t>
  </si>
  <si>
    <t>0198-2020</t>
  </si>
  <si>
    <t>Eduardo Hernández Recinos</t>
  </si>
  <si>
    <t>11678</t>
  </si>
  <si>
    <t>Municipio de Puerto Barrios, Izabal y  municipio de Camotán, Chiquimula</t>
  </si>
  <si>
    <t>del 22  al 24 de julio de 2020</t>
  </si>
  <si>
    <t>Realizar traslado de alimentos, herramientas, combustible y otros insumos a los Campamentos de Río Tinto en Puerto Barrios, Izabal y  El Florido en Camotán, Chiquimula; así como, para las brigadas móviles de la frontera fluvial en Puerto Barrios, Izabal y de la frontera terrestre en Camotán,Chiquimula; y otras actividades relacionadas con el mantenimiento de la demarcación fronteriza entre Guatemala y Honduras, del 22 al 24 de julio del presente año.</t>
  </si>
  <si>
    <t>Realizó traslado de alimentos, herramientas, combustible y otros insumos a los Campamentos de Río Tinto en Puerto Barrios, Izabal y  El Florido en Camotán, Chiquimula; así como, para las brigadas móviles de la frontera fluvial en Puerto Barrios, Izabal y de la frontera terrestre en Camotán,Chiquimula; y otras actividades relacionadas con el mantenimiento de la demarcación fronteriza entre Guatemala y Honduras, del 22 al 24 de julio del presente año.</t>
  </si>
  <si>
    <t>09-2020</t>
  </si>
  <si>
    <t>11679</t>
  </si>
  <si>
    <t>Departamento de Alta Verapaz y Ciudad de Guatemala</t>
  </si>
  <si>
    <t>del 22  al 25 de julio de 2020</t>
  </si>
  <si>
    <t>Realizar traslado de materiales y otros suministros a los campamentos de “Tres Ríos” en Ixcán , Quiché; y “Tecún Umán” en Ayutla, San Marcos; y que con esos insumos, el personal en esas localidades pueda realizar trabajos de mantenimiento de los dos campamentos para coadyuvar al manteminiento de la demarcación fronteriza con México. Para lo cual deberá salir de ciudad Tecún  Umán el día miercoles 22 de julio y retornará el día sábado 25 de julio de 2020 hacia ciudad Tecún Uman, de acuerdo al programa que se adjunta también debidamente sellado y firmado.</t>
  </si>
  <si>
    <t>Realizó traslado de materiales y otros suministros a los campamentos de “Tres Ríos” en Ixcán , Quiché; y “Tecún Umán” en Ayutla, San Marcos; y que con esos insumos, el personal en esas localidades pueda realizar trabajos de mantenimiento de los dos campamentos para coadyuvar al manteminiento de la demarcación fronteriza con México. Para lo cual  salió de ciudad Tecún  Umán el día miercoles 22 de julio y retornó el día sábado 25 de julio de 2020 hacia ciudad Tecún Uman, de acuerdo al programa que se adjunta también debidamente sellado y firmado.</t>
  </si>
  <si>
    <t>10-2020</t>
  </si>
  <si>
    <t>11680</t>
  </si>
  <si>
    <t>Realizar apoyo de traslado de materiales y otros suministros a los campamentos de “Tres Ríos” en Ixcán , Quiché; y “Tecún Umán” en Ayutla, San Marcos; y que con esos insumos, el personal en esas localidades pueda realizar trabajos de mantenimiento de los dos campamentos para coadyuvar al manteminiento de la demarcación fronteriza con México. Para lo cual deberá salir de ciudad Tecún  Umán el día miercoles 22 de julio y retornará el día sábado 25 de julio de 2020 hacia ciudad Tecún Uman, de acuerdo al programa que se adjunta también debidamente sellado y firmado.</t>
  </si>
  <si>
    <t>Realizó apoyo de traslado de materiales y otros suministros a los campamentos de “Tres Ríos” en Ixcán , Quiché; y “Tecún Umán” en Ayutla, San Marcos; y que con esos insumos, el personal en esas localidades pueda realizar trabajos de mantenimiento de los dos campamentos para coadyuvar al manteminiento de la demarcación fronteriza con México. Para lo cual  salió de ciudad Tecún  Umán el día miercoles 22 de julio y retornó el día sábado 25 de julio de 2020 hacia ciudad Tecún Uman, de acuerdo al programa que se adjunta también debidamente sellado y firmado.</t>
  </si>
  <si>
    <t>0209-2020</t>
  </si>
  <si>
    <t>11681</t>
  </si>
  <si>
    <t>Departamento de Quiché y Departamento de Alta Verapaz</t>
  </si>
  <si>
    <t>del 29 de julio  al 1 de agosto de 2020</t>
  </si>
  <si>
    <t>Realizar supervisión de trabajos de mantenimiento de brecha fronteriza del Primer Paralelo y de las mejoras del campamento “Tres Ríos” en Ixcán, Quiché; levantamiento topográfico entre los monumentos internacionales intermedios Nos. M-61G y M-61H del Primer Paralelo de la frontera entre Guatemala y México; y traslado de víveres y otros insumos para el personal de brigada móvil.</t>
  </si>
  <si>
    <t>Realizó supervisión de trabajos de mantenimiento de brecha fronteriza del Primer Paralelo y de las mejoras del campamento “Tres Ríos” en Ixcán, Quiché; levantamiento topográfico entre los monumentos internacionales intermedios Nos. M-61G y M-61H del Primer Paralelo de la frontera entre Guatemala y México; y trasladó de víveres y otros insumos para el personal de brigada móvil.</t>
  </si>
  <si>
    <t>173</t>
  </si>
  <si>
    <t>RG-66</t>
  </si>
  <si>
    <t>Asesor Profesional</t>
  </si>
  <si>
    <t>0212-2020</t>
  </si>
  <si>
    <t>11683</t>
  </si>
  <si>
    <t>Departamento de San Marcos</t>
  </si>
  <si>
    <t>del 6 al 8 de agosto de 2020</t>
  </si>
  <si>
    <t>Viajar al Departamento de San Marcos del 6 al 8 de agosto del presente año y lleve a cabo la supervisión de los trabajos de conformación y mantenimiento de obras de estabilización de la margen guatemalteca del río Suchiate; así como notificar e instruir el señor Roberto René García López, sobre la coordinación de los mismos.</t>
  </si>
  <si>
    <t>Viajó al Departamento de San Marcos del 6 al 8 de agosto del presente año y llevó a cabo la supervisión de los trabajos de conformación y mantenimiento de obras de estabilización de la margen guatemalteca del río Suchiate; así como notificó e instruyó al señor Roberto René García López, sobre la coordinación de los mismos.</t>
  </si>
  <si>
    <t>0213-2020</t>
  </si>
  <si>
    <t>11684</t>
  </si>
  <si>
    <t>0228-2020</t>
  </si>
  <si>
    <t>Shirley Aguilar Barrera</t>
  </si>
  <si>
    <t>11688</t>
  </si>
  <si>
    <t>Municipio de Sibinal, Departamento de San Marcos y  Departamento de Quetzaltenango</t>
  </si>
  <si>
    <t>del 21 al 23 de agosto de 2020</t>
  </si>
  <si>
    <t>Realizar el traslado de víveres, insumos, cupones de combustible y del pick up (usado en buen estado) marca Toyota, placas O-441BBG; para la brigada móvil de mantenimiento de brecha fronteriza de la Primera y Segunda Línea Geodésica, en la frontera entre Guatemala y México, del 21 al 23 de agosto del presente año.</t>
  </si>
  <si>
    <t>Realizó el traslado de víveres, insumos, cupones de combustible y del pick up (usado en buen estado) marca Toyota, placas O-441BBG; para la brigada móvil de mantenimiento de brecha fronteriza de la Primera y Segunda Línea Geodésica, en la frontera entre Guatemala y México, del 21 al 23 de agosto del presente año.</t>
  </si>
  <si>
    <t>0229-2020</t>
  </si>
  <si>
    <t>11689</t>
  </si>
  <si>
    <t>Selvin Manoa Díaz Valdez</t>
  </si>
  <si>
    <t>Realizar el traslado de víveres, insumos y motocicleta (nueva); entrega de libros de control autorizados por la Contraloría General de Cuentas ( de combustible, servicios de vehículo y comisiones), para la brigada móvil de mantenimiento de brecha fronteriza de la Primera y Segunda Línea Geodésica, en la frontera entre Guatemala y México, del 21 al 23 de agosto del presente año.</t>
  </si>
  <si>
    <t>Realizó el traslado de víveres, insumos y motocicleta (nueva); entrega de libros de control autorizados por la Contraloría General de Cuentas ( de combustible, servicios de vehículo y comisiones), para la brigada móvil de mantenimiento de brecha fronteriza de la Primera y Segunda Línea Geodésica, en la frontera entre Guatemala y México, del 21 al 23 de agosto del presente año.</t>
  </si>
  <si>
    <t xml:space="preserve">Participación en la visita bilateral, donde se localiza la biobarda industrial, la planta compactadora y de trituración de desechos sólidos, ademas en la reunion bilateral sobre la situación ambiental en la Cuenca del Río Motagua, el área de la desembocadura y la Bahía de Omoa, la misma fue presidida por los Ministros de Ambiente y de Recursos Naturales de Guatemala y Honduras. </t>
  </si>
  <si>
    <t>0226-2020</t>
  </si>
  <si>
    <t>del 14 al 22 de agosto de 2020</t>
  </si>
  <si>
    <t xml:space="preserve">Participar en junta de recepción de piedra para la obra de estabilización tipo espigón, en la margen guatemalteca del río Suchiate, en el Caserío La Independencia, Ayutla, San Marcos, del 15 al 21 de agosto del presente año. </t>
  </si>
  <si>
    <t xml:space="preserve">Participó en junta de recepción de piedra para la obra de estabilización tipo espigón, en la margen guatemalteca del río Suchiate, en el Caserío La Independencia, Ayutla, San Marcos, del 15 al 21 de agosto del presente año. </t>
  </si>
  <si>
    <t>0227-2020</t>
  </si>
  <si>
    <t>0230-2020</t>
  </si>
  <si>
    <t>11690</t>
  </si>
  <si>
    <t>Municipio de Puerto Barrios, Izabal,  municipio de Morales, Izabal y municipio de Esquipulas, Chiquimula</t>
  </si>
  <si>
    <t>del 24 al 27 de agosto de 2020</t>
  </si>
  <si>
    <t>Realizar traslado de alimentos, herramientas, insumos y personal de brigada móvil de mantenimiento de la demarcación de la frontera terrestre entre Guatemala y Honduras, a la aldea Champas Corrientes, del municipio de Puerto Barrios, Departamento de Izabal; así como girar instrucciones para la ejecución de los trabajos y sobre las medidas para prevenir contagios del COVID-19; y realizar mantenimiento de la demarcación limítrofe sobre la superficie de rodadura en la carretera CA-10 a la altura del puerto fronterizo “Agua Caliente”, en Esquipulas, Chiquimula, del 24 al 27 de agosto del presente año.</t>
  </si>
  <si>
    <t>Realizó traslado de alimentos, herramientas, insumos y personal de brigada móvil de mantenimiento de la demarcación de la frontera terrestre entre Guatemala y Honduras, a la aldea Champas Corrientes, del municipio de Puerto Barrios, Departamento de Izabal; así como giró instrucciones para la ejecución de los trabajos y sobre las medidas para prevenir contagios del COVID-19; y realizar mantenimiento de la demarcación limítrofe sobre la superficie de rodadura en la carretera CA-10 a la altura del puerto fronterizo “Agua Caliente”, en Esquipulas, Chiquimula, del 24 al 27 de agosto del presente año.</t>
  </si>
  <si>
    <t>13-2020</t>
  </si>
  <si>
    <t>11692</t>
  </si>
  <si>
    <t>Ciudad de Guatemala, Chisec, Alta Verapaz, Coban, Alta Verapaz y Ciudad de Guatemala</t>
  </si>
  <si>
    <t>del 23 al 29 de agosto de 2020</t>
  </si>
  <si>
    <t xml:space="preserve">Realizar el traslado de víveres, herramientas y otros, para la brigada móvil de mantenimiento de demarcación limítrofe del Primer Paralelo de la Frontera entre Guatemala y México; y  materiales, herramientas y otros suministros a los Campamentos de “Tres Ríos” en Ixcán, Quiché y “Playitas” en Chisec, Alta Verapaz; y traslado de materiales y otros para el campamento Pedro de Alvarado, Moyuta, Jutiapa; y para los campamentos “Tecún Umán” y “Faros”, en el departamento de San Marcos. </t>
  </si>
  <si>
    <t xml:space="preserve">Realizó el traslado de víveres, herramientas y otros, para la brigada móvil de mantenimiento de demarcación limítrofe del Primer Paralelo de la Frontera entre Guatemala y México; y  materiales, herramientas y otros suministros a los Campamentos de “Tres Ríos” en Ixcán, Quiché y “Playitas” en Chisec, Alta Verapaz; y trasladó  materiales y otros para el campamento Pedro de Alvarado, Moyuta, Jutiapa; y para los campamentos “Tecún Umán” y “Faros”, en el departamento de San Marcos. </t>
  </si>
  <si>
    <t>11-2020</t>
  </si>
  <si>
    <t>11694</t>
  </si>
  <si>
    <t>40297497</t>
  </si>
  <si>
    <t>Leonel Ceveriano Ventura Arreaga</t>
  </si>
  <si>
    <t>Caporal</t>
  </si>
  <si>
    <t>Departamento de Quetzaltenango, Ciudad de Guatemala y Chisec, Alta Verapaz</t>
  </si>
  <si>
    <t>del 22 al 26 de agosto de 2020</t>
  </si>
  <si>
    <t xml:space="preserve">Recibir instrucciones sobre los trabajos de mantenimiento de demarcación limítrofe del Primer Paralelo; y recibir el Pick-up (usado en buen estado) placas O-357BBG, marca Mitsubishi, modelo 2006 y cupones de combustible, para apoyo al personal de la brigada móvil de mantenimiento de demarcación limítrofe del Primer Paralelo de la Frontera entre Guatemala y México y recibir libros de control (de combustible, servicios de vehículos y comisiones) autorizado por la Contraloría General de Cuentas, y traslado al municipio de Ixcán, Quiché. </t>
  </si>
  <si>
    <t xml:space="preserve">Recibió instrucciones sobre los trabajos de mantenimiento de demarcación limítrofe del Primer Paralelo; y recibir el Pick-up (usado en buen estado) placas O-357BBG, marca Mitsubishi, modelo 2006 y cupones de combustible, para apoyo al personal de la brigada móvil de mantenimiento de demarcación limítrofe del Primer Paralelo de la Frontera entre Guatemala y México y recibir libros de control (de combustible, servicios de vehículos y comisiones) autorizado por la Contraloría General de Cuentas, y trasladó al municipio de Ixcán, Quiché. </t>
  </si>
  <si>
    <t>12-2020</t>
  </si>
  <si>
    <t>11695</t>
  </si>
  <si>
    <t>Ciudad de Guatemala, departamento Petén y Ciudad de Guatemala</t>
  </si>
  <si>
    <t xml:space="preserve">Realizar el traslado de víveres para la brigada móvil de mantenimiento de demarcación limítrofe entre Guatemala y México del Segundo Paralelo y Meridiano El Ceibo, otros suministros para Campamento de la frontera de “Santa Clara” en San Andrés, Petén; Apoyo en traslados locales en la zona fronteriza de herramientas y otros insumos de mantenimiento de demarcación limítrofe del meridiano “El Ceibo” en los municipios de San Andrés  y La Libertad, Petén. </t>
  </si>
  <si>
    <t xml:space="preserve">Realizó el traslado de víveres para la brigada móvil de mantenimiento de demarcación limítrofe entre Guatemala y México del Segundo Paralelo y Meridiano El Ceibo, otros suministros para Campamento de la frontera de “Santa Clara” en San Andrés, Petén; Apoyó en traslados locales en la zona fronteriza de herramientas y otros insumos de mantenimiento de demarcación limítrofe del meridiano “El Ceibo” en los municipios de San Andrés  y La Libertad, Petén. </t>
  </si>
  <si>
    <t>15-2020</t>
  </si>
  <si>
    <t>11697</t>
  </si>
  <si>
    <t>Oscar de Jesús Cachin Corado</t>
  </si>
  <si>
    <t>Peon Vigilante V</t>
  </si>
  <si>
    <t>Ciudad Pedro de Alvarado, Moyuta Jutiapa</t>
  </si>
  <si>
    <t>del 28 al 28 de agosto de 2020</t>
  </si>
  <si>
    <t>Apoyo al traslado de diversos insumos para los campamentos “Pedro de Alvarado”, “Garita Chapina” y “El Jobo”.</t>
  </si>
  <si>
    <t>Apoyó en el traslado de diversos insumos para los campamentos “Pedro de Alvarado”, “Garita Chapina” y “El Jobo”.</t>
  </si>
  <si>
    <t>279-2020</t>
  </si>
  <si>
    <t>Ava Atzum Arévalo Tribouillier de Moscoso</t>
  </si>
  <si>
    <t>-</t>
  </si>
  <si>
    <t>Retalhuleu</t>
  </si>
  <si>
    <t>El 8 de octubre de 2020</t>
  </si>
  <si>
    <t>Participar en el acto de reapertura del Parque Arqueológico Nacional TAK´ALIK´AB´AJ.</t>
  </si>
  <si>
    <t>Se apreciaron varias piezas arqueologicas y se escogieron algunas las cuales se pretende replicar para enviarlas a las Embajadas de Guatemala en el Exterior como muestra cultural.
Se visitaron las instalaciones de la Policía Nacional Civil, en donde se observó que las instalaciones se encuentran en mal estado y se pretende hacer una restauración para que el equipo trabaje en mejores condiciones.</t>
  </si>
  <si>
    <t>280-2020</t>
  </si>
  <si>
    <t>Emilson Abigail Gonzalez Ramirez</t>
  </si>
  <si>
    <t xml:space="preserve">Trasladar vía terrestre a la Embajadora Ava Atzum Arévalo Tribouillier de Moscoso, Viceministra de Relaciones Exteriores, en el marco de la  participación en el Acto de Reapertura del Parque Arqueológico Nacional TAK´ALIK´AB´AJ.  </t>
  </si>
  <si>
    <t>Se realizó oportunamente el traslado vía terrestre a la Embajadora Ava Atzum Arévalo Tribouiller de Moscoso, Viceministra del Ministerio de Relaciones Exteriores, el 8 de octubre de 2020, en comisión oficial.</t>
  </si>
  <si>
    <t>Se realizó la inspeccion ocular de una pare del inmueble que podría utilizarse como dlegación departamental del Ministerio de Relaciones Exteriores en Ayutla, San Marcos.
Se iniciaron las gestiones para poder crear las plazas del personal que prestarán sus servicios en dicha delegación, con lo cual se prevee brindar un mejor sevicio a la población guatemalteca, en especial, a la población de trabajadores migrantes temporales que suelen ir a México y que requieren de guía y documentación para poder pasar al lado mexiano debidamente documentado, y de esa manera la red consular guatemalteca pueda darle seguimiento a cada uno de los casos y que se verifique al respeto de sus derechos humanos y laborales.</t>
  </si>
  <si>
    <t>Se determinaron las mejoras que se deben realizar al inmueble en el que se tiene previsto ubicar la Sede Regional de la Dirección de Asuntos Consulares del Ministerio de Relaciones Exteriores.</t>
  </si>
  <si>
    <t>Directora General de la Cancilleria</t>
  </si>
  <si>
    <t>Visita para conocer  el área que se remodelará para las oficinas de la Delegación Regional de Ayutla, San Marcos.
Evaluación de diferentes espacios con los que cuenta el área ofrecida.
Orientación en los procedimientos administrativos y financieros.</t>
  </si>
  <si>
    <t>275</t>
  </si>
  <si>
    <t>276</t>
  </si>
  <si>
    <t>277</t>
  </si>
  <si>
    <t>278</t>
  </si>
  <si>
    <t>279</t>
  </si>
  <si>
    <t>280</t>
  </si>
  <si>
    <t>281</t>
  </si>
  <si>
    <t>282</t>
  </si>
  <si>
    <t>283</t>
  </si>
  <si>
    <t>284</t>
  </si>
  <si>
    <t>285</t>
  </si>
  <si>
    <t>305-2020</t>
  </si>
  <si>
    <t>Del 12 al 14 de noviembre de 2020</t>
  </si>
  <si>
    <t>Comisión Cancelada</t>
  </si>
  <si>
    <t>306-2020</t>
  </si>
  <si>
    <t>Herbert Werner Bech Cabrera</t>
  </si>
  <si>
    <t>307-2020</t>
  </si>
  <si>
    <t>Ana Lucia Meza Ramirez</t>
  </si>
  <si>
    <t>308-2020</t>
  </si>
  <si>
    <t>309-2020</t>
  </si>
  <si>
    <t>310-2020</t>
  </si>
  <si>
    <t>Leasy Maoly Guzmán Enriquez</t>
  </si>
  <si>
    <t>311-2020</t>
  </si>
  <si>
    <t>Luis Eduardo Luna Cifuentes</t>
  </si>
  <si>
    <t>313-2020</t>
  </si>
  <si>
    <t>Ebeling Lorena Valle Colindres de Rivas</t>
  </si>
  <si>
    <t>286</t>
  </si>
  <si>
    <t>287</t>
  </si>
  <si>
    <t>288</t>
  </si>
  <si>
    <t>340-2020</t>
  </si>
  <si>
    <t>Werner Isaias Fuentes López</t>
  </si>
  <si>
    <t>Del 24 al 25 de noviembre
de 2020</t>
  </si>
  <si>
    <t xml:space="preserve">Participar en la comisión oficial a la delegación regional del Ministerio de Relaciones Exteriores  ubicada en el departamento  de Quetzaltenango.  </t>
  </si>
  <si>
    <t>341-2020</t>
  </si>
  <si>
    <t>Maynor Julio López Vicente</t>
  </si>
  <si>
    <t>342-2020</t>
  </si>
  <si>
    <t>Francisco Estuardo Valdéz Flores</t>
  </si>
  <si>
    <t xml:space="preserve">Trasladar vía terrestre a los señores  Werner Isaias Fuentes López y Maynor Julio López Vicente, en el marco de la comisión oficial a la delegación regional del Ministerio de Relaciones Exteriores  ubicada en el departamento  de Quetzaltenango.  </t>
  </si>
  <si>
    <t>289</t>
  </si>
  <si>
    <t>290</t>
  </si>
  <si>
    <t>291</t>
  </si>
  <si>
    <t>356-2020</t>
  </si>
  <si>
    <t>Petén, Huehuetenango
y San Marcos</t>
  </si>
  <si>
    <t>Del 1 al 5 de diciembre de 2020</t>
  </si>
  <si>
    <t xml:space="preserve">Participar en el recorrido fronterizo entre Guatemala y México y realice una visita de trabajo a: puertos fronterizos formales entre Guatemala y México; Misiones Consulares de Guatemala acreditadas en los Estados Unidos Mexicanos; así como a centros de recepción de migrantes y a los campamentos que están a cargo de la Dirección General de Límites y Aguas Internacionales. </t>
  </si>
  <si>
    <t>358-2020</t>
  </si>
  <si>
    <t>359-2020</t>
  </si>
  <si>
    <t>Guisela Marien Aldana Castro</t>
  </si>
  <si>
    <t>Jefe de Gabinete del Despacho Viceministerial</t>
  </si>
  <si>
    <t>360-2020</t>
  </si>
  <si>
    <t>Lynsay Hernández de Muñoz</t>
  </si>
  <si>
    <t>361-2020</t>
  </si>
  <si>
    <t>362-2020</t>
  </si>
  <si>
    <t>16-2020</t>
  </si>
  <si>
    <t>Eduardo Antonio Escobedo Sanbria</t>
  </si>
  <si>
    <t>84681292</t>
  </si>
  <si>
    <t>Josué David Gónzalez Ramírez</t>
  </si>
  <si>
    <t>Departamento de Petén y Departamento de Izabal</t>
  </si>
  <si>
    <t>del 1 al 3 de septiembre de 2020</t>
  </si>
  <si>
    <t>Realizar traslado de insumos, herramientas y otros para los Campamentos “Chocón”, en Livingston, Izabal, “El Naranjo, en la Libertad, y “Santa Clara”, en San Andrés, ambos en el departamento de Petén.</t>
  </si>
  <si>
    <t>Realizó traslado de insumos, herramientas y otros para los Campamentos “Chocón”, en Livingston, Izabal, “El Naranjo, en la Libertad, y “Santa Clara”, en San Andrés, ambos en el departamento de Petén.</t>
  </si>
  <si>
    <t>0241-2020</t>
  </si>
  <si>
    <t>del 6 al 8 de septiembre de 2020</t>
  </si>
  <si>
    <t>Realizar mantemimiento de la demarcación limítrofe sobre la superficie de la rodadura en la carretera CA-13 a la altura del puerto fronterizo “Entre Ríos-Corinto” en Puerto Barrios, Izabal; entrega de combustible para traslado de personal de la frontera fluvial por los ríos:  Tinto y Motagua, en Puerto Barrios, Izabal; y traslado de alimentos, herramientas, insumos y personal de la brigada móvil de mantenimiento  de la demarcación de la frontera terrestre entre Guatemala y Honduras, de la Aldea Champas Corrientes, municipio de Puerto Barrios, a la aldea Negro Norte, municipio de Morales, ambos del departamento de Izabal.</t>
  </si>
  <si>
    <t>Realizó mantemimiento de la demarcación limítrofe sobre la superficie de la rodadura en la carretera CA-13 a la altura del puerto fronterizo “Entre Ríos-Corinto” en Puerto Barrios, Izabal; entregó  combustible para traslado de personal de la frontera fluvial por los ríos:  Tinto y Motagua, en Puerto Barrios, Izabal; y trasladó de alimentos, herramientas, insumos y personal de la brigada móvil de mantenimiento  de la demarcación de la frontera terrestre entre Guatemala y Honduras, de la Aldea Champas Corrientes, municipio de Puerto Barrios, a la aldea Negro Norte, municipio de Morales, ambos del departamento de Izabal.</t>
  </si>
  <si>
    <t>0259-2020</t>
  </si>
  <si>
    <t>11709</t>
  </si>
  <si>
    <t>del 21 al 23 de septiembre de 2020</t>
  </si>
  <si>
    <t>Realizar visita a la aldea El Quetzalito, Puerto Barrios, Izabal y reunión bilateral Guatemala-Honduras sobre la situación ambiental en la Cuenca del río Motagua, el área de su desembocadura y la Bahía de Omoa, que será presidida por los Ministros de Ambiente y de Recursos Naturales de ambos países.</t>
  </si>
  <si>
    <t>Realizó visita a la aldea El Quetzalito, Puerto Barrios, Izabal y reunión bilateral Guatemala-Honduras sobre la situación ambiental en la Cuenca del río Motagua, el área de su desembocadura y la Bahía de Omoa, que fue presidida por los Ministros de Ambiente y de Recursos Naturales de ambos países.</t>
  </si>
  <si>
    <t>0260-2020</t>
  </si>
  <si>
    <t>11710</t>
  </si>
  <si>
    <t>Realizó visita a la aldea El Quetzalito, Puerto Barrios, Izabal y reunión bilateral Guatemala-Honduras sobre la situación ambiental en la Cuenca del río Motagua, el área de su desembocadura y la Bahía de Omoa, que fue por los Ministros de Ambiente y de Recursos Naturales de ambos países.</t>
  </si>
  <si>
    <t>0262-2020</t>
  </si>
  <si>
    <t>11711</t>
  </si>
  <si>
    <t>del 22 al 24 de septiembre de 2020</t>
  </si>
  <si>
    <t>Realizar diagnóstico técnico de la infraestructura del módulo tres, ubicado dentro de las instalaciones del campamento Tecún Umán, en Ciudad Tecún Umán, municipio de Ayutla , San Marcos.</t>
  </si>
  <si>
    <t>Realizó diagnóstico técnico de la infraestructura del módulo tres, ubicado dentro de las instalaciones del campamento Tecún Umán, en Ciudad Tecún Umán, municipio de Ayutla , San Marcos.</t>
  </si>
  <si>
    <t>0263-2020</t>
  </si>
  <si>
    <t>Departamento de Petén</t>
  </si>
  <si>
    <t>del 29  de septiembre al 1 de octubre de 2020</t>
  </si>
  <si>
    <t>Viajar al municipio de Melchor de Mencos, departamento de Petén, del 29 de septiembre al 1 de octubre del presente año, para llevar a cabo la confirmación de la medición del predio que alberga las instalaciones provisionales del campamento “Melchor”, en el Municipio de Melchor de Mencos, Petén, con acompañamiento del Síndico Municipal; y reunión con el Secretario Municipal para la redacción del Acta Municipal para continuar con el trámite de donación unilateral a titulo gratuito del predio para adscribirlo a favor de este Ministerio.</t>
  </si>
  <si>
    <t>Viajó al municipio de Melchor de Mencos, departamento de Petén, del 29 de septiembre al 1 de octubre del presente año, y llevó a cabo la confirmación de la medición del predio que alberga las instalaciones provisionales del campamento “Melchor”, en el Municipio de Melchor de Mencos, Petén, con acompañamiento del Síndico Municipal; y reunión con el Secretario Municipal para la redacción del Acta Municipal para continuar con el trámite de donación unilateral a titulo gratuito del predio para adscribirlo a favor de este Ministerio.</t>
  </si>
  <si>
    <t>22-2020</t>
  </si>
  <si>
    <t>Josué  David González Ramirez</t>
  </si>
  <si>
    <t>del 4 al 5 de octubre de 2020</t>
  </si>
  <si>
    <t>Realizar apoyo en el traslado de alimentos, herramientas, insumos y de personal de la brigada móvil de mantenimiento de la demarcación de la frontera terrestre entre Guatemala y Honduras, de la aldea Valle de Jesús, municipio de Esquipulas, Chiquimula al campamento “Atulapa” a cargo de esta Dirección General en el mismo municipio; y entrega de vehículo y motocicleta al señor José Gabriel García Guzman, encargado de la brigada móvil de mantenimiento de la demarcación de la frontera terrestre entre Guatemala y Hoduras.</t>
  </si>
  <si>
    <t>Realizó apoyo en el traslado de alimentos, herramientas, insumos y de personal de la brigada móvil de mantenimiento de la demarcación de la frontera terrestre entre Guatemala y Honduras, de la aldea Valle de Jesús, municipio de Esquipulas, Chiquimula al campamento “Atulapa” a cargo de esta Dirección General en el mismo municipio; y entregó vehículo y motocicleta al señor José Gabriel García Guzman, encargado de la brigada móvil de mantenimiento de la demarcación de la frontera terrestre entre Guatemala y Hoduras.</t>
  </si>
  <si>
    <t>0274-2020</t>
  </si>
  <si>
    <t>Atzum Arévalo de Moscoso</t>
  </si>
  <si>
    <t>11720</t>
  </si>
  <si>
    <t>del 5 al 6 de octubre de 2020</t>
  </si>
  <si>
    <t>Viajar al municipio de Ayutla, departamento de San Marcos, del 5 al 6 de octubre del presente año y realice el  traslado del señor Héctor Estuardo González Curtidor, así como de equipo y herramientas para el  campamento Tecún Umán, ubicado en dicho municipio.</t>
  </si>
  <si>
    <t>Viajó al municipio de Ayutla, departamento de San Marcos, del 5 al 6 de octubre del presente año y realizó el  traslado del señor Héctor Estuardo González Curtidor, así como de equipo y herramientas para el  campamento Tecún Umán, ubicado en dicho municipio.</t>
  </si>
  <si>
    <t>0264-2020</t>
  </si>
  <si>
    <t>Viajar al municipio de Esquipulas, departamento de Chiquimula, del 4 al 5 de octubre del presente año y realice el traslado de alimentos, herramientas, insumos y de personal de la brigada móvil de mantenimiento de la demarcación de la frontera terrestre entre Guatemala y Honduras, desde la aldea Valle de Jesús hacia el Campamento “Atulapa” ubicado en dicho municipio.</t>
  </si>
  <si>
    <t>Viajó al municipio de Esquipulas, departamento de Chiquimula, del 4 al 5 de octubre del presente año y realizó el traslado de alimentos, herramientas, insumos y de personal de la brigada móvil de mantenimiento de la demarcación de la frontera terrestre entre Guatemala y Honduras, desde la aldea Valle de Jesús hacia el Campamento “Atulapa” ubicado en dicho municipio.</t>
  </si>
  <si>
    <t>0273-2020</t>
  </si>
  <si>
    <t>Atzúm Arévalo de Moscoso</t>
  </si>
  <si>
    <t>del 5 al 16 de octubre de 2020</t>
  </si>
  <si>
    <t>Viajar al municipio de Ayutla, departamento de San Marcos, del 5 al 16 de octubre del presente año y realice colocación de estructura para techo del módulo tres en mantenimiento, ubicado dentro las instalaciones del campamento Tecún Umán.</t>
  </si>
  <si>
    <t>Viajó al municipio de Ayutla, departamento de San Marcos, del 5 al 16 de octubre del presente año y realizó colocación de estructura para techo del módulo tres en mantenimiento, ubicado dentro las instalaciones del campamento Tecún Umán.</t>
  </si>
  <si>
    <t>0278-2020</t>
  </si>
  <si>
    <t>11719</t>
  </si>
  <si>
    <t>del 14 al 16 de octubre de 2020</t>
  </si>
  <si>
    <t>Viajar al municipio de Ayutla, departamento de San Marcos, del 14 al 16 de octubre del presente año y lleve a cabo una supervisión sobre el avance de la instalación de la estructura de techo del módulo tres y otros trabajos de mantenimiento en las instalaciones del campamento Tecún Umán; así como una inspección al modulo de gradas internas de los faros del campamento Ocos, ambos ubicado en dicho departamento, para el último, con la finalidad de poder estimar la cantidad de materiales y otros aspectos técnicos para su mantenimiento.</t>
  </si>
  <si>
    <t>Viajó al municipio de Ayutla, departamento de San Marcos, del 14 al 16 de octubre del presente año y llevó a cabo una supervisión sobre el avance de la instalación de la estructura de techo del módulo tres y otros trabajos de mantenimiento en las instalaciones del campamento Tecún Umán; así como inspeccionó al modulo de gradas internas de los faros del campamento Ocos, ambos ubicado en dicho departamento, para el último, con la finalidad de poder estimar la cantidad de materiales y otros aspectos técnicos para su mantenimiento.</t>
  </si>
  <si>
    <t>0283-2020</t>
  </si>
  <si>
    <t>11721</t>
  </si>
  <si>
    <t>Departamentos de Quiché y Alta Verapaz</t>
  </si>
  <si>
    <t>del 26 al 28 de octubre de 2020</t>
  </si>
  <si>
    <t>Viajar a los departamentos de Alta Verapaz y Quiché, del 26 al 28 de octubre del presente año  y realice el traslado de víveres, herramientas y otros insumos para el personal de la brigada móvil de mantenimiento de la demarcación limítrofe del Primer Paralelo de la frontera entre Guatemala y México; traslado de insumos a los campamentos Tres Ríos en el municipio de Ixcán, Quiché y el campamento Playitas en el municipio de Chisec, Alta Verapaz; así como brindar instrucciones al personal de brigada y de campamentos.</t>
  </si>
  <si>
    <t>Viajó a los departamentos de Alta Verapaz y Quiché, del 26 al 28 de octubre del presente año  y realizó el traslado de víveres, herramientas y otros insumos para el personal de la brigada móvil de mantenimiento de la demarcación limítrofe del Primer Paralelo de la frontera entre Guatemala y México; trasladó de insumos a los campamentos Tres Ríos en el municipio de Ixcán, Quiché y el campamento Playitas en el municipio de Chisec, Alta Verapaz; así como brindó instrucciones al personal de brigada y de campamentos.</t>
  </si>
  <si>
    <t>23-2020</t>
  </si>
  <si>
    <t>11722</t>
  </si>
  <si>
    <t>Ciudad Capital, Municipio de La Libertad, Petén y en el Municipio de Sibinal, San Marcos</t>
  </si>
  <si>
    <t>del 26 al 31 de octubre de 2020</t>
  </si>
  <si>
    <t xml:space="preserve">Realizar traslado de víveres herramientas y otros para el personal de la brigada móvil de mantenimiento de la demarcación limítrofe del Segundo Paralelo, Primera y Segunda Línea Geodésica de la frontera entre Guatemala y México;  y traslado de suministros a campamentos de: “Chocón” en Livingston, Izabal y “Santa Clara” en San Andrés, Petén. </t>
  </si>
  <si>
    <t xml:space="preserve">Realizó traslado de víveres herramientas y otros para el personal de la brigada móvil de mantenimiento de la demarcación limítrofe del Segundo Paralelo, Primera y Segunda Línea Geodésica de la frontera entre Guatemala y México;  y trasladó  suministros a campamentos de: “Chocón” en Livingston, Izabal y “Santa Clara” en San Andrés, Petén. </t>
  </si>
  <si>
    <t>26-2020</t>
  </si>
  <si>
    <t>11726</t>
  </si>
  <si>
    <t>del 27 al 28 de octubre de 2020</t>
  </si>
  <si>
    <t>Realizar traslado de materiales y otros insumos, para mantenimiento del Módulo de gradas del “Faro Sur” del campamento “Faros” en Ocos y del Módulo No. 3, ubicado en el campamento “Tecún Umán” en Ayutla, ambos en el departamento de San Marcos.</t>
  </si>
  <si>
    <t>Realizó traslado de materiales y otros insumos, para mantenimiento del Módulo de gradas del “Faro Sur” del campamento “Faros” en Ocos y del Módulo No. 3, ubicado en el campamento “Tecún Umán” en Ayutla, ambos en el departamento de San Marcos.</t>
  </si>
  <si>
    <t>27-2020</t>
  </si>
  <si>
    <t>42890942</t>
  </si>
  <si>
    <t>Dimas Marlon Cifuentes Díaz</t>
  </si>
  <si>
    <t>Realizar apoyo en el traslado de materiales y otros insumos, para mantenimiento del Módulo de gradas del “Faro Sur” del campamento “Faros” en Ocos y del Módulo No. 3, ubicado en el campamento “Tecún Umán” en Ayutla, ambos en el departamento de San Marcos.</t>
  </si>
  <si>
    <t>Realizó apoyo en el traslado de materiales y otros insumos, para mantenimiento del Módulo de gradas del “Faro Sur” del campamento “Faros” en Ocos y del Módulo No. 3, ubicado en el campamento “Tecún Umán” en Ayutla, ambos en el departamento de San Marcos.</t>
  </si>
  <si>
    <t>14-2020</t>
  </si>
  <si>
    <t>Chisec, Alta Verapaz y Coban,Alta Verapaz</t>
  </si>
  <si>
    <t>del 25 al 27 de agosto de 2020</t>
  </si>
  <si>
    <t xml:space="preserve">Realizar el traslado del vehículo tipo Pick Up (usado en buen estado); placas O-357BBG, marca Mitsubishi, modelo 2006, para el personal de la brigada móvil de mantenimiento de demarcación limítrofe del Primer Paralelo de la Frontera Guatemala y México. </t>
  </si>
  <si>
    <t xml:space="preserve">Realizó el traslado del vehículo tipo Pick Up (usado en buen estado); placas O-357BBG, marca Mitsubishi, modelo 2006, para el personal de la brigada móvil de mantenimiento de demarcación limítrofe del Primer Paralelo de la Frontera Guatemala y México. </t>
  </si>
  <si>
    <t>0240-2020</t>
  </si>
  <si>
    <t>del 6 al 9 de septiembre de 2020</t>
  </si>
  <si>
    <t>Realizar levantamiento topográfico (Planimetría y Altimetría) del predio que alberga las instalaciones provisionales del campamento “Melchor”, en el Municipio de Melchor de Mencos, Petén; y traslado de diversos insumos para ese campamento.</t>
  </si>
  <si>
    <t>Realizó levantamiento topográfico (Planimetría y Altimetría) del predio que alberga las instalaciones provisionales del campamento “Melchor”, en el Municipio de Melchor de Mencos, Petén; y trasladó  diversos insumos para ese campamento.</t>
  </si>
  <si>
    <t>0245-2020</t>
  </si>
  <si>
    <t>11704</t>
  </si>
  <si>
    <t>del 10 al 12 de septiembre de 2020</t>
  </si>
  <si>
    <t>Realizar reunión con el Alcalde y Consejo Municipal del municipio de Melchor de Mencos, Petén, con el objeto de avanzar en la gestión de traslado de un predio municipal a favor del Ministerio de Relaciones Exteriores, localizado en juridicción de dicho municipio.</t>
  </si>
  <si>
    <t>Realizó reunión con el Alcalde y Consejo Municipal del municipio de Melchor de Mencos, Petén, con el objeto de avanzar en la gestión de traslado de un predio municipal a favor del Ministerio de Relaciones Exteriores, localizado en juridicción de dicho municipio.</t>
  </si>
  <si>
    <t>0246-2020</t>
  </si>
  <si>
    <t>11705</t>
  </si>
  <si>
    <t>19-2020</t>
  </si>
  <si>
    <t>11706</t>
  </si>
  <si>
    <t>Municipio de morales, Izabal y en el municipio de Esquipulas, Chiquimula</t>
  </si>
  <si>
    <t>del 16 al 18 de septiembre de 2020</t>
  </si>
  <si>
    <t>Realizar traslado de alimentos, herramientas, insumos y personal de la brigada móvil de mantenimiento  de la demarcación de la frontera terrestre entre Guatemala y Honduras, de la  aldea Negro Norte, municipio de Morales, Izabal al campamento “Atulapa” de esta Dirección General en el municipio de Esquipulas, Chiquimula; así como la instalación del personal de la brigada móvil en aldea Cafetales municipio de Esquipulas Chiquimula.</t>
  </si>
  <si>
    <t>Realizó traslado de alimentos, herramientas, insumos y personal de la brigada móvil de mantenimiento  de la demarcación de la frontera terrestre entre Guatemala y Honduras, de la  aldea Negro Norte, municipio de Morales, Izabal al campamento “Atulapa” de esta Dirección General en el municipio de Esquipulas, Chiquimula; así como en la instalación del personal de la brigada móvil en aldea Cafetales municipio de Esquipulas Chiquimula.</t>
  </si>
  <si>
    <t>0251-2020</t>
  </si>
  <si>
    <t>11707</t>
  </si>
  <si>
    <t>Municipio de morales, Izabal y municipio de Esquipulas, Chiquimula</t>
  </si>
  <si>
    <t>Viajar al municipio de Esquipulas, departamento de Chiquimula y al municipio de Morales,  departamento de Izabal, del 16 al 18 de septiembre del presente año y realice el traslado de alimentos, herramientas, insumos y personal de la brigada móvil de mantenimiento  de la demarcación de la frontera terrestre entre Guatemala y Honduras.</t>
  </si>
  <si>
    <t>Viajó al municipio de Esquipulas, departamento de Chiquimula y al municipio de Morales,  departamento de Izabal, del 16 al 18 de septiembre del presente año y realizó el traslado de alimentos, herramientas, insumos y personal de la brigada móvil de mantenimiento  de la demarcación de la frontera terrestre entre Guatemala y Honduras.</t>
  </si>
  <si>
    <t>20-2020</t>
  </si>
  <si>
    <t>11712</t>
  </si>
  <si>
    <t>del 24 al 25 de septiembre de 2020</t>
  </si>
  <si>
    <t>Realizar traslado de materiales y otros insumos, para mejoramiento del módulo No. 3 del campamento “Tecún Umán” en ayutla, San Marcos.</t>
  </si>
  <si>
    <t>Realizó traslado de materiales y otros insumos, para mejoramiento del módulo No. 3 del campamento “Tecún Umán” en ayutla, San Marcos.</t>
  </si>
  <si>
    <t>21-2020</t>
  </si>
  <si>
    <t>11713</t>
  </si>
  <si>
    <t>Realizar apoyo en el traslado de materiales y otros insumos, para mejoramiento del módulo No. 3 del campamento “Tecún Umán” en ayutla, San Marcos.</t>
  </si>
  <si>
    <t>Realizó apoyo en el traslado de materiales y otros insumos, para mejoramiento del módulo No. 3 del campamento “Tecún Umán” en ayutla, San Marcos.</t>
  </si>
  <si>
    <t>Concluir con éxito el inventario físico de los bienes que tiene asignado en tarjetas de responsabilidad Dora Lucrecia Sum Tumax, se asignan los bienes a Bárbara Fernanda González Granados, persona que asume la responsabilidad de dicha delegación, se entrea mobiliario y equipo para que preste el servicio de la mejor forma posible a la población que requiere información de sus connacionales que se encuentran en el exterior.
Se retira mobiliario y equipo, bienes que se trasladan con éxito a las bodegas de inventarios de planta central. Se actualizaron las tarjetas de responsabilidad, las cuales firman a entera satisfacción.</t>
  </si>
  <si>
    <t>Se realizó oportunamente el traslado vía terrestre a los señores Werner Isaías Fuentes López y Mynor Julio López Vicente los días 24 y 25 de noviembre del 2020, en comisión oficial.</t>
  </si>
  <si>
    <t>El beneficio para Guatemala, mejorar en el funcionamiento del Ministerio de Relaciones Exteriores, como institución gubernamental.</t>
  </si>
  <si>
    <t>Supervisión del trabajo que realiza el Consulado General de Guatemala en Tenosique, Tabasco; Consulado de Guatemala en Ciudad Hidalgo, Chiapas y Consulado General de Guatemala en Comitán de Domínguez, Tapachula.</t>
  </si>
  <si>
    <t>El desarrollo de las distintas actividades durante el recorrido, las acciones adopatadas proyectará una imagen positiva en la agenta bilateral, asimismo la visita in situ a los consulados, permiten identificar las demandas de la comunidad guatemalteca en el exterior, así como identificar las necesidades que cada consulado requiere para desarrollar sus funciones de manera efectiva, analizar y adoptar las mejores decisiones a nivel institucional, lo cual redundará en una imagen positiva en el Ministerio como institución de gobierno.</t>
  </si>
  <si>
    <t>La efectividad de las acciones implementadas en el tema froterizo con México, como parte de los compromisos adquiridos por Guatemala para generar un impacto positivo directo en la agenda bilateral existente. Mejorar la atención, asistencia y protección al guatemalteco migrante y sus familias. Identificar los retos y medidas adicionales requeridas, para la mejora y el fortalecimiento de las laboralesrealizadas en la frontera entre Guatemala y México. Actualizar diversa información que redundará en el apoyo a la toma de decisiones relacionadas con el desarrollo del país.</t>
  </si>
  <si>
    <t>Se realizó el acercamiento con los Consulado de Guatemala en México para una mejor coordinación y conocer  sus necesidades para que puedan brindar una mejor asistencia, atención y protección a los guatemaltecos en el exterior.
Se realizó el acercamiento con las autoridades responsables de la Casa del Migrante y Centro de Recopción de Retornados en Tecún Umán, San Marcos en benificio de la población migrante.
Con las visitas a los puntos fronterizos se logró conocer de primera mano la situación que viven los guatemaltecos, lo que permite brindar una mejor asistencia y orientación a los guatemaltecos.</t>
  </si>
  <si>
    <t>El Recorrido permitió evidenciar el funcionamiento general, de los flujos principales  de cada uno de los Puestos Fronterizos Formales, así como de los caminos de acceso inmediato. Se actualizó información sobre los pasos fluviales formales e informales, con énfasis en las oportunidades que podrían tener para proponer su eventual mejora de conectividad y su formalización respectivamente. Se evaluó con el servicio consular y otras delegaciones de Gobierno la evolución de la situación migratoria nacional, regional y extra regional, en la zona fronteriza. Se dará seguimiento a las acciones complementarias de protección a las personas migrantes que se impulsan a través de la Delegaciones Regionales del Minex. Se supervisaron los recientes trabajos realizados a cargo del personal de la Dirección General de Límites y Aguas internacionales de este Ministerio en los Campamentos a su cargo; así como tomar acciones para su mayor apoyo.</t>
  </si>
  <si>
    <t>24-2020</t>
  </si>
  <si>
    <t xml:space="preserve">Realizar apoyo en el traslado de víveres herramientas y otros para el personal de la brigada móvil de mantenimiento de la demarcación limítrofe del Segundo Paralelo, Primera y Segunda Línea Geodésica de la frontera entre Guatemala y México;  y traslado de suministros a campamentos de: “Chocón” en Livingston, Izabal y “Santa Clara” en San Andrés, Petén. </t>
  </si>
  <si>
    <t xml:space="preserve">Realizó apoyo en el traslado de víveres herramientas y otros para el personal de la brigada móvil de mantenimiento de la demarcación limítrofe del Segundo Paralelo, Primera y Segunda Línea Geodésica de la frontera entre Guatemala y México;  y trasladó  suministros a campamentos de: “Chocón” en Livingston, Izabal y “Santa Clara” en San Andrés, Petén. </t>
  </si>
  <si>
    <t>25-2020</t>
  </si>
  <si>
    <t>Josué David González Ramírez</t>
  </si>
  <si>
    <t xml:space="preserve">Realizar apoyo en el Traslado de víveres, herramientas y otros para el personal de la brigada móvil de mantenimiento de la demarcación limítrofe del Primer Paralelo de la frontera entre Guatemala y México; y traslado de suministro a campamentos “Tres Ríos” en Ixcán, Quiché y “Playitas” en Chisec, Alta Verapaz, </t>
  </si>
  <si>
    <t xml:space="preserve">Realizó apoyo en el Traslado de víveres, herramientas y otros para el personal de la brigada móvil de mantenimiento de la demarcación limítrofe del Primer Paralelo de la frontera entre Guatemala y México; y trasladó  suministros a campamentos “Tres Ríos” en Ixcán, Quiché y “Playitas” en Chisec, Alta Verapaz, </t>
  </si>
  <si>
    <t>28-2020</t>
  </si>
  <si>
    <t>11733</t>
  </si>
  <si>
    <t xml:space="preserve">Departamentos de Chiquimula y Jutiapa </t>
  </si>
  <si>
    <t>del 29 al 30 de octubre de 2020</t>
  </si>
  <si>
    <t>Apoye la Comisión Oficial de traslado inicial de la  brigada móvil encargada del mantenimiento anual de brecha terrestre en la frontera entre Guatemala y El Salvador y conexos.</t>
  </si>
  <si>
    <t>Apoyó en la Comisión Oficial de traslado inicial de la  brigada móvil encargada del mantenimiento anual de brecha terrestre en la frontera entre Guatemala y El Salvador y conexos.</t>
  </si>
  <si>
    <t>0312-2020</t>
  </si>
  <si>
    <t>11735</t>
  </si>
  <si>
    <t>Municipios de Puerto Barrios y Livingston, ambos del departamento de Izabal</t>
  </si>
  <si>
    <t>del 10 al 12 de noviembre de 2020</t>
  </si>
  <si>
    <t>Realizar traslado de alimentos, herramientas, combustible y otros insumos al campamento “Río Tinto” en Puerto Barrios, Izabal; supervisión e instrucciónes relacionadas con el mantenimiento de la demarcación fronteriza entre Guatemala y Honduras; y entrega de insumos e inspección al campamento “Chocón” en aldea Modesto Méndez, municipio de Livingston, Izabal.</t>
  </si>
  <si>
    <t>Realizó traslado de alimentos, herramientas, combustible y otros insumos al campamento “Río Tinto” en Puerto Barrios, Izabal;  y supervisó y dio instrucciones relacionadas con el mantenimiento de la demarcación fronteriza entre Guatemala y Honduras; y entregó insumos e inspeccionó al campamento “Chocón” en aldea Modesto Méndez, municipio de Livingston, Izabal.</t>
  </si>
  <si>
    <t>0321-2020</t>
  </si>
  <si>
    <t>11737</t>
  </si>
  <si>
    <t>del 17 al 19 de noviembre de 2020</t>
  </si>
  <si>
    <t>Viajar al municipio de Melchor de Mencos, departamento de Petén, del 17 al 19 de noviembre del presente año, con el fin de realizar la inscripción del Derecho de Posesión del predio que alberga las instalaciones provisionales del campamento “Melchor”, en dicho municipio y sostenga una reunión con el Secretario Municipal para la recepción de documentos para continuar con el trámite de donación unilateral a titulo gratuito del predio a favor del Ministerio de Relaciones Exteriores.</t>
  </si>
  <si>
    <t>Viajó al municipio de Melchor de Mencos, departamento de Petén, del 17 al 19 de noviembre del presente año, y realizó la inscripción del Derecho de Posesión del predio que alberga las instalaciones provisionales del campamento “Melchor”, en dicho municipio y sostuvo una reunión con el Secretario Municipal para la recepción de documentos para continuar con el trámite de donación unilateral a titulo gratuito del predio a favor del Ministerio de Relaciones Exteriores.</t>
  </si>
  <si>
    <t>29-2020</t>
  </si>
  <si>
    <t>11739</t>
  </si>
  <si>
    <t>del 23 al 24 de noviembre de 2020</t>
  </si>
  <si>
    <t>Realizar traslado de materiales y otros insumos, para mantenimiento del Módulo No. 3 y de otras instalaciones del campamento “Tecún Umán” en Ayutla, departamento de San Marcos.</t>
  </si>
  <si>
    <t>Realizó traslado de materiales y otros insumos, para mantenimiento del Módulo No. 3 y de otras instalaciones del campamento “Tecún Umán” en Ayutla, departamento de San Marcos.</t>
  </si>
  <si>
    <t>0344-2020</t>
  </si>
  <si>
    <t>11741</t>
  </si>
  <si>
    <t>del 23 al 25 de noviembre de 2020</t>
  </si>
  <si>
    <t>Viajar al departamento de San Marcos, del 23 al 25 de noviembre del presente año, para realizar el levantamiento topográfico de la desembocadura del río Suchiate en aldea “ Los Faros” en Ocos, San Marcos; y supervisar avances de mejoras del módulo No. 3 y de otras instalaciones del campamento Tecún Umán, en el municipio de Ayutla.</t>
  </si>
  <si>
    <t>Viajó al departamento de San Marcos, del 23 al 25 de noviembre del presente año, y realizó el levantamiento topográfico de la desembocadura del río Suchiate en aldea “ Los Faros” en Ocos, San Marcos; y supervisó los avances de mejoras del módulo No. 3 y de otras instalaciones del campamento Tecún Umán, en el municipio de Ayutla.</t>
  </si>
  <si>
    <t>31-2020</t>
  </si>
  <si>
    <t>11745</t>
  </si>
  <si>
    <t>del 30  de noviembre al 1 de diciembre de 2020</t>
  </si>
  <si>
    <t>Apoyar en el traslado insumos al campamento “Río Tinto” en Puerto Barrios, Izabal; y traslado del vehículo pick-up 4x4, color beige, placas O-442BBG, marca Toyota, modelo 1998 Hilux, de esta Dirección General al campamento “Atulapa”</t>
  </si>
  <si>
    <t>Apoyó en el traslado insumos al campamento “Río Tinto” en Puerto Barrios, Izabal; y trasladó el vehículo pick-up 4x4, color beige, placas O-442BBG, marca Toyota, modelo 1998 Hilux, de esta Dirección General al campamento “Atulapa”</t>
  </si>
  <si>
    <t>32-2020</t>
  </si>
  <si>
    <t>11750</t>
  </si>
  <si>
    <t>del 1  al 1 de diciembre de 2020</t>
  </si>
  <si>
    <t>Realizar traslado de materiales y otros insumos, para mantenimiento del campamento “Tecún Umán” en Ayutla, ambos en el departamento de San Marcos.</t>
  </si>
  <si>
    <t>Realizó traslado de materiales y otros insumos, para mantenimiento del campamento “Tecún Umán” en Ayutla, ambos en el departamento de San Marcos.</t>
  </si>
  <si>
    <t>33-2020</t>
  </si>
  <si>
    <t>11751</t>
  </si>
  <si>
    <t>Apoyo en el traslado de materiales y otros insumos, para mantenimiento del campamento “Tecún Umán” en Ayutla, ambos en el departamento de San Marcos.</t>
  </si>
  <si>
    <t>Apoyó en el traslado de materiales y otros insumos, para mantenimiento del campamento “Tecún Umán” en Ayutla, ambos en el departamento de San Marcos.</t>
  </si>
  <si>
    <t>0343-2020</t>
  </si>
  <si>
    <t>del 23 de noviembre al 5 de diciembre de 2020</t>
  </si>
  <si>
    <t>Viajar al departamento de San Marcos, del 23 de noviembre al 5 de diciembre del presente año y realice  colocación de la estructura de Módulo de gradas de acceso al Faro Sur, ubicado en la aldea “Los Faros”, Ocos, en dicho departamento.</t>
  </si>
  <si>
    <t>Viajó al departamento de San Marcos, del 23 de noviembre al 5 de diciembre del presente año y realizó colocación de la estructura de Módulo de gradas de acceso al Faro Sur, ubicado en la aldea “Los Faros”, Ocos, en dicho departamento.</t>
  </si>
  <si>
    <t>0353-2020</t>
  </si>
  <si>
    <t>del 30 de noviembre al 1 de diciembre de 2020</t>
  </si>
  <si>
    <t>Viajar al municipio de Puerto Barrios, departamento de Izabal y  al municipio de Esquipulas, departamento de Chiquimula, del 30 de noviembre al 1 de diciembre del presente año y realice el traslado de alimentos, herramientas y otros insumos, así como lleve a cabo la supervisión e instrucciones correspondientes al campamento “Río Tinto” ubicado en el municipio de puerto Barrios; ademas deberá hacer entrega formal del vehículo en el campamento “Atulapa” ubicado en el municipio de Esquipulas, para resguardo del mismo y apoyo en trabajos diversos.</t>
  </si>
  <si>
    <t>Viajó al municipio de Puerto Barrios, departamento de Izabal y  al municipio de Esquipulas, departamento de Chiquimula, del 30 de noviembre al 1 de diciembre del presente año y realizó el traslado de alimentos, herramientas y otros insumos, así como llevó a cabo la supervisión e instrucciones correspondientes al campamento “Río Tinto” ubicado en el municipio de puerto Barrios; ademas hizo la entrega formal del vehículo en el campamento “Atulapa” ubicado en el municipio de Esquipulas, para resguardo del mismo y apoyo en trabajos diversos.</t>
  </si>
  <si>
    <t>0363-2020</t>
  </si>
  <si>
    <t>11748</t>
  </si>
  <si>
    <t>Departamento de Petén y departamento de San Marcos</t>
  </si>
  <si>
    <t>del 1  al 5 de diciembre de 2020</t>
  </si>
  <si>
    <t>Viajar del 1 al 5 de diciembre del presente año y participe en el recorrido fronterizo entre Guatemala y México y realice una visita de trabajo a: Puertos Fronterizos formales entre Guatemala y México; Misiones Consulares de Guatemala acreditadas en los Estados Unidos Mexicanos; así como a centros de recepción de Migrantes y a los campamentos que están a cargo de la Dirección General de Límites y Aguas Internacionales.</t>
  </si>
  <si>
    <t>Viajó del 1 al 5 de diciembre del presente año y participó en el recorrido fronterizo entre Guatemala y México y realizó una visita de trabajo a: Puertos Fronterizos formales entre Guatemala y México; Misiones Consulares de Guatemala acreditadas en los Estados Unidos Mexicanos; así como a centros de recepción de Migrantes y a los campamentos que están a cargo de la Dirección General de Límites y Aguas Internacionales.</t>
  </si>
  <si>
    <t>0347-2020</t>
  </si>
  <si>
    <t>11749</t>
  </si>
  <si>
    <t>del 3  al 5 de diciembre de 2020</t>
  </si>
  <si>
    <t>Viajar al departamento de San Marcos, del 3 al 5 de diciembre del presente año, para supervisar el avance de las bases para la instalación eléctrica y realizar las conexiones de las mismas en el módulo tres del Campamento Tecún Umán, en Ciudad Tecún Umán, municipio de Ayutla, San Marcos.</t>
  </si>
  <si>
    <t>Viajó al departamento de San Marcos, del 3 al 5 de diciembre del presente año, y supervisó el avance de las bases para la instalación eléctrica y realizó las conexiones de las mismas en el módulo tres del Campamento Tecún Umán, en Ciudad Tecún Umán, municipio de Ayutla, San Marcos.</t>
  </si>
  <si>
    <t>0357-2020</t>
  </si>
  <si>
    <t>11754</t>
  </si>
  <si>
    <t>Viajó del 1 al 5 de diciembre del presente año y participe en el recorrido fronterizo entre Guatemala y México y realizó una visita de trabajo a: Puertos Fronterizos formales entre Guatemala y México; Misiones Consulares de Guatemala acreditadas en los Estados Unidos Mexicanos; así como a centros de recepción de Migrantes y a los campamentos que están a cargo de la Dirección General de Límites y Aguas Internacionales.</t>
  </si>
  <si>
    <t>0297-2020</t>
  </si>
  <si>
    <t>11756</t>
  </si>
  <si>
    <t>Departamentos de Chiquimula, Jutiapa e Izabal</t>
  </si>
  <si>
    <t>del 29 de octubre  al 15 de noviembre de 2020</t>
  </si>
  <si>
    <t xml:space="preserve">Viajar a los departamentos de Chiquimula, Jutiapa e Izabal, del 29 de octubre al 15 de noviembre del presente año y realice los traslados diarios requeridos por la brigada móvil encargada del mantenimiento anual de brecha terrestre en la frontera entre Guatemala y El Salvador y conexos, así como, dirección técnica para iniciar la conformación de bordas de protección marginal en la margen guatemalteca del río Ostúa. </t>
  </si>
  <si>
    <t xml:space="preserve">Viajó a los departamentos de Chiquimula, Jutiapa e Izabal, del 29 de octubre al 15 de noviembre del presente año y realizó los traslados diarios requeridos por la brigada móvil encargada del mantenimiento anual de brecha terrestre en la frontera entre Guatemala y El Salvador y conexos, así como, dirección técnica para iniciar la conformación de bordas de protección marginal en la margen guatemalteca del río Ostúa. </t>
  </si>
  <si>
    <t>36-2020</t>
  </si>
  <si>
    <t xml:space="preserve"> Arnoldo Alfredo Pérez Pérez</t>
  </si>
  <si>
    <t>11757</t>
  </si>
  <si>
    <t>del 11  al 11 de diciembre de 2020</t>
  </si>
  <si>
    <t>Realizar traslado del señor Héctor Estuardo González Curtidor, Trabajador Especializado III, equipo y herramientas, del campamento Tecún Umán, en el municipio de Ayutla, San Marcos hacia Ciudad de Guatemala.</t>
  </si>
  <si>
    <t>Realizó el traslado del señor Héctor Estuardo González Curtidor, Trabajador Especializado III, equipo y herramientas, del campamento Tecún Umán, en el municipio de Ayutla, San Marcos hacia Ciudad de Guatemala.</t>
  </si>
  <si>
    <t>37-2020</t>
  </si>
  <si>
    <t>11758</t>
  </si>
  <si>
    <t>Realizar apoyo en el traslado del señor Héctor Estuardo González Curtidor, Trabajador Especializado III, equipo y herramientas, del campamento Tecún Umán, en el municipio de Ayutla, San Marcos hacia Ciudad de Guatemala.</t>
  </si>
  <si>
    <t>Realizó apoyo en el traslado del señor Héctor Estuardo González Curtidor, Trabajador Especializado III, equipo y herramientas, del campamento Tecún Umán, en el municipio de Ayutla, San Marcos hacia Ciudad de Guatemala.</t>
  </si>
  <si>
    <t>TOTAL VIAJES NACIONALES</t>
  </si>
  <si>
    <t xml:space="preserve">MINISTERIO DE RELACIONES EXTERIORES </t>
  </si>
  <si>
    <t>DE ENERO A DICIEMBRE DE 2020</t>
  </si>
  <si>
    <t>VIÁTICOS AL INTERIOR</t>
  </si>
  <si>
    <t>VIÁTICOS AL EXTERIOR</t>
  </si>
  <si>
    <t xml:space="preserve">Fecha de formulario de anticipo </t>
  </si>
  <si>
    <t>Fecha de Liquidación</t>
  </si>
  <si>
    <t>NIT  Funcionario</t>
  </si>
  <si>
    <t>Nombre y Apellidos del Funcionario o particular autorizado</t>
  </si>
  <si>
    <t>Cargo del Funcionario o Empleado</t>
  </si>
  <si>
    <t>Dirección y/o Ubicación</t>
  </si>
  <si>
    <t>No. De viajes</t>
  </si>
  <si>
    <t>No.  CUR</t>
  </si>
  <si>
    <t>Autoridad que Autoriza</t>
  </si>
  <si>
    <t>Días de Comisión</t>
  </si>
  <si>
    <t>Objetivo  y justificación de la Comisión</t>
  </si>
  <si>
    <t xml:space="preserve">Beneficios </t>
  </si>
  <si>
    <t>Cantidad de Días</t>
  </si>
  <si>
    <t>Cuota por día US$</t>
  </si>
  <si>
    <t>TOTAL 
  US$</t>
  </si>
  <si>
    <t>T.C.</t>
  </si>
  <si>
    <t>TOTAL EN  Q.</t>
  </si>
  <si>
    <t>Complemento a Favor</t>
  </si>
  <si>
    <t>Total en  Q</t>
  </si>
  <si>
    <t>Valor transporte en US$</t>
  </si>
  <si>
    <t>Boletos Q</t>
  </si>
  <si>
    <t>Escalas (IDA)</t>
  </si>
  <si>
    <t>Escalas (RETORNO)</t>
  </si>
  <si>
    <t>NIT del proveedor</t>
  </si>
  <si>
    <t>Factura</t>
  </si>
  <si>
    <t>Fecha factura</t>
  </si>
  <si>
    <t>Nombre del proveedor</t>
  </si>
  <si>
    <t>Clase</t>
  </si>
  <si>
    <t xml:space="preserve">OBSERVACIONES </t>
  </si>
  <si>
    <t>Tipo de boleto</t>
  </si>
  <si>
    <t>Cur de boleto</t>
  </si>
  <si>
    <t xml:space="preserve"> Fecha Cur  boleto</t>
  </si>
  <si>
    <t>Renglón Viático</t>
  </si>
  <si>
    <t>Ubicación geográfica</t>
  </si>
  <si>
    <t>Fuente de financiamiento</t>
  </si>
  <si>
    <t>0011-2020</t>
  </si>
  <si>
    <t>Gladys Marithza Ruiz Sánchez de Vielman</t>
  </si>
  <si>
    <t>Secretario Ejecutivo</t>
  </si>
  <si>
    <t>Unidad de Soberanía y Dominio</t>
  </si>
  <si>
    <t>1</t>
  </si>
  <si>
    <t>Sandra Erica Jovel Polanco</t>
  </si>
  <si>
    <t>Londres, Inglaterra, Reino Unido de Gran Bretaña e Irlanda del Norte</t>
  </si>
  <si>
    <t>Del 18 al 26 de enero de 2020</t>
  </si>
  <si>
    <t>Recabar documentos probatorios que serán indispensables para el reclamo territorial, insular y marítimo de la República de Guatemala con Belice.</t>
  </si>
  <si>
    <t>La defensa de la soberanía nacional ante la Corte Internacional de Justicia.
Defensa del territorio nacional.
Defensa de la dignidad nacional y la reivindicación historica de Guatemala sobre Belice.</t>
  </si>
  <si>
    <t>0012-2020</t>
  </si>
  <si>
    <t>Sara Angelina Solís Castañeda</t>
  </si>
  <si>
    <t>Embajadora Extraordinaria y Plenipotenciaria</t>
  </si>
  <si>
    <t>0021-2020 y
0026-2020</t>
  </si>
  <si>
    <t>Tapachula, Chiapas, Estados Unidos Mexicanos</t>
  </si>
  <si>
    <t>Del 18 al 19 de enero de 2020</t>
  </si>
  <si>
    <t xml:space="preserve">Brindar atención y apoyo a migrantes en la frontera de la República de Guatemala con los Estados Unidos Mexicanos. </t>
  </si>
  <si>
    <t>Se intercambió información con la Delegada del Instituto Nacional de Migración mexicano, y se realizó un enlace con los funcionarios del Instituto Guatemalteco de Migración para mantener los canales de comunicación correspondientes. 
Se identificaron los recursos disponibles y se canalizaron por las vías adecuadas para optimizar su uso.
Se establecieron los mecanismos para la búsqueda, ubicación y obtención de recursos para atender la emergencia en conjunto con los Cónsules de Guatemala en Tapachula y Ciudad Hidalgo, Chiapas, México.
Se establecieron los lineamientos para atender a los guatemaltecos que integren el flujo masivo de personas migrantes.
Se verificaron las instalaciones del Consulado de Guatemala en Tapachula y Ciudad Hidalgo, Chiapas México y se estableció el procedimiento  para atender a los connacionales de acuerdo  a la Política Institucional correspondiente.
En coordinación con el Alcalde de Ayutla, el señor Secretario Particular de la Vicepresidencia de la República, agencias de organismos internacionales y sociedad civil, se trazaron acciones de atención y apoyo para tender el flujo masivo de personas migrantes a su llegada a la frontera.</t>
  </si>
  <si>
    <t>0024-2020 y
0029-2020</t>
  </si>
  <si>
    <t>Miriam Fabiola Mazariegos Caravantes</t>
  </si>
  <si>
    <t>Se coordinaron las medidas a tomar para atender la emergencia y se delimitaron los campos de acción con los Cónsules de Guatemala en Tapachula y Ciudad Hidalgo, Chiapas, México.
Se identificaron los recursos disponibles y se canalizaron por las vías adecuadas para optimizar su uso.
Se establecieron los mecanismos para la búsqueda, ubicación y obtención de recursos para atender la emergencia en conjunto con los Cónsules de Guatemala en Tapachula y Ciudad Hidalgo, Chiapas, México.
Se establecieron los lineamientos para atender a los guatemaltecos que integren el flujo masivo de personas migrantes.
Se verificaron las instalaciones del Consulado de Guatemala en Tapachula y Ciudad Hidalgo, Chiapas México y se estableció el procedimiento  para atender a los connacionales de acuerdo  a la Política Institucional correspondiente.</t>
  </si>
  <si>
    <t>0025-2020</t>
  </si>
  <si>
    <t>Luis Alberto Contreras García</t>
  </si>
  <si>
    <t>0023-2020 y
0028-2020</t>
  </si>
  <si>
    <t>Ulvia Rosalina Alvarado Morales</t>
  </si>
  <si>
    <t>026-2020</t>
  </si>
  <si>
    <t>México</t>
  </si>
  <si>
    <t>El 06 de febrero de 2020</t>
  </si>
  <si>
    <t>Participar en la sesión solemne que se llevará a cabo en la Cámara de Senadores del Congreso de la Unión.</t>
  </si>
  <si>
    <t>El Canciller Brolo indica que Guatemala está negociando con Estados Unidos para que ya no cambien las condiciones del acuerdo nuevamente y tener certeza jurídica, de igual forma hace ver que sin los fondos, no sería posible que Guatemala tenga la capacidad de recibir a los migrantes que solicitan asilo.</t>
  </si>
  <si>
    <t>0045-2020</t>
  </si>
  <si>
    <t>Rubén Estuardo Nájera Contreras</t>
  </si>
  <si>
    <t>Distrito de Cayo, Belice</t>
  </si>
  <si>
    <t>Del 10 al 12 de febrero de 2020</t>
  </si>
  <si>
    <t xml:space="preserve">Participar en la I Reunión de la Comisión Ejecutiva del Proyecto de Integración y Desarrollo de Mesoamérica. </t>
  </si>
  <si>
    <t>Guatemala cumple con los compromisos derivados de las decisiones adoptadas por los órganos del Proyecto Mesoamérica, incluyendo los mandatos  del Mecanismo de Diálogo y Concentración de Tuxtla y de la misma Comisión Ejecutiva.
Mediante el proceso de evaluación en marcha, se mejorará la articulación entre los países de la región, miembros del SICA, y los demás países mesoamericanos, lo que significa una mayor relevancia, eficiencia, eficacia e impacto de los proyectos  identificados y promovidos en el marco del PM, incluyendo la cooperación sur-sur que se ha venido fortaleciendo.
La evaluación y replanteamiento del PM redundará en una mejor articulación con el Plan de Desarrollo Integral, promovido por la CEPAL para México, Guatemala, El Salvador y Honduras. Contribuirá, además, al fortalecimiento de las relaciones con México y Colombia.
Como parte del proceso de evaluación y de fortalecimiento que le seguirá, se logrará un mayor dinamismo de los ejes económicos y sociales del PM, para generar más actividades y proyectos relevantes para los países de la región.</t>
  </si>
  <si>
    <t>0046-2020</t>
  </si>
  <si>
    <t>Andrés Francisco King Leal</t>
  </si>
  <si>
    <t>Tercer Secretario</t>
  </si>
  <si>
    <t>Guatemala cumple con los compromisos derivados de las decisiones adoptadas por los órganos del Proyecto Mesoamérica, incluyendo los mandatos  del Mecanismo de Diálogo y Concentración de Tuxtla y de la misma Comisión Ejecutiva.
Mediante el proceso de evaluación en marcha, se mejorará la articulación entre los países de la región, miembros del SICA, y los demás países mesoamericanos, lo que significa una mayor relevancia, eficiencia, eficacia e impacto de los proyectos  identificados y promovidos en el marco del PM, incluyendo la cooperación sur-sur que se ha venido fortaleciendo.
La evaluación y replanteamiento del PM redundará en una mejor articulación con el Plan de Desarrollo Integral, promovido por la CEPAL para México, Guatemala, El Salvador y Honduras. Contribuirá, además, al fortalecimiento de las relaciones con México y Colombia.
El comisionado presidencial adjunto de Guatemala fue uno de los únicos comisionados que mostro el interes y el apoyo de llevar a cabo la Evaluación Retrospectiva del Proyecto de Integración y Desarrollo  Mesoamérica. Donde la Comisionada de México y los de grupo precisa felicitaron y apoyaron a nuestro comisionado presidencial.
Como parte del proceso de evaluación y de fortalecimiento que le seguirá, se logrará un mayor dinamismo de los ejes económicos y sociales del PM, para generar más actividades y proyectos relevantes para los países de la región.</t>
  </si>
  <si>
    <t>0041-2020</t>
  </si>
  <si>
    <t>La Haya, Reino de los Países Bajos</t>
  </si>
  <si>
    <t>Del 09 al 15 de febrero de 2020</t>
  </si>
  <si>
    <t>Participar en las reuniones de trabajo con los abogados internacionales, agente, coagente y el equipo jurídico de la Unidad de Soberanía y Dominio del Ministerio de Relaciones Exteriores para avanzar en los preparativos del reclamo territorial, insular y marítimo de la República de Guatemala en contra de Belice.</t>
  </si>
  <si>
    <t>Defensa del interés nacional en cumplimiento del mandato establecido en el artículo 19 transitorio de la Constitución Política de la República.
Defensa de los derecho de Guatemala sobre Belice.
Solución definitiva del Diferendo Territorial, Insular y Maritimo con Belice ante la Corte Internacional de Justicia.</t>
  </si>
  <si>
    <t>0061-2020</t>
  </si>
  <si>
    <t>María José del Aguila Castillo</t>
  </si>
  <si>
    <t>Directora</t>
  </si>
  <si>
    <t>Dirección de Derechos Humanos</t>
  </si>
  <si>
    <t>Bucarest, Rumanía</t>
  </si>
  <si>
    <t>Del 11 al 15 de febrero de 2020</t>
  </si>
  <si>
    <t>Participar  en la 31ª. Reunión del Consejo de Gobierno de la Comunidad de Democracias.</t>
  </si>
  <si>
    <t>Dentro de los logros principales de la reunión  era discutir  la lista de invitados para la sesión Ministerial a realizarse el 25 y 26 de junio de 2020. Asimismo, se obtuvo  información sobre los temas y preparativos de  la reunión de Junio, en la cual participará el señor Canciller o un Viceministro, dependiendo de la designación que se de en el momento. Además, se adopto la "31 declaración de resultado del Consejo de Gobierno".</t>
  </si>
  <si>
    <t>064-2020</t>
  </si>
  <si>
    <t>Nueva York, Estados Unidos de América</t>
  </si>
  <si>
    <t>Del 12 al 14 de febrero de 2020</t>
  </si>
  <si>
    <t>Asistir al debate abierto del Consejo de Seguridad de las Naciones Unidas sobre Justicia Transicional "Una Piedra Angular para la Paz Sostenible", mismo que tendrá lugar en la sede de la organización de las Naciones Unidas en Nueva York, Estados Unidos de América.</t>
  </si>
  <si>
    <t>El Administrador del PNUD, destacó que Guatemala siempre es un país prioritario para el PNUD y que en tal virtud esperan desarrollar una estrecha cooperación que sea mucho mas efectiva con las prioridades de Guatemala en el ámbito del desarrollo  sostenible. El Administrador del PNUD tambien enfatizó que se procura trabajar de forma más ordenada y coherente con las agencias de las Naciones Unidas enGuatemala y que están conscientes del plan de gobierno del Presidente Giammattei a efecto de abordar sus prioridades.
El Canciller Pedro Brolo tuvo una destacada participación  en el debate abierto  del Consejo de Seguridad de las Naciones Unidas, como el primer orador después de la participación de los 15 miembros del Consejo de seguridad.
El Director de Programas de UNICEF expresó su complacencia de continuar colaborando con el Gobierno del Presidente Giammattei en la cruzada contra la desnutrición conjuntamente con el equipo país de UNICEF en Guatemalaa efecto de brindar soluciones integrales. Además, indicó que existen lecciones aprendidas de países latinoamericanos como Perú que dadas las condiciones climáticas del fenómeno del niño y la niña, algunas zonas del país sufrieron sequías prolongadas que tuvieron como consecuencia desnutrición infantil.</t>
  </si>
  <si>
    <t>0068-2020</t>
  </si>
  <si>
    <t>Israel</t>
  </si>
  <si>
    <t>Del 15 al 23 de febrero de 2020</t>
  </si>
  <si>
    <t>Participar en las actividades culturales a realizarse en el marco de la Muni World 2020, Conferencia y Expo Internacional Anual.</t>
  </si>
  <si>
    <t>No se realizó la comisión</t>
  </si>
  <si>
    <t>0060-2020</t>
  </si>
  <si>
    <t>Jenny Ludym Alvarado Jerez</t>
  </si>
  <si>
    <t>Jefe de Departamento</t>
  </si>
  <si>
    <t>Dirección General de Relaciones Internacionales Bilaterales</t>
  </si>
  <si>
    <t>0080-2020</t>
  </si>
  <si>
    <t>Shirley Yolanda Castillo Barrera</t>
  </si>
  <si>
    <t>Dirección de Política Económica Internacional</t>
  </si>
  <si>
    <t>Honduras</t>
  </si>
  <si>
    <t>Del 16 al 21 de febrero de 2020</t>
  </si>
  <si>
    <t>Participar en la I Ronda de Unión Aduanera Centroamericana.</t>
  </si>
  <si>
    <t>0084-2020</t>
  </si>
  <si>
    <t>Romeo Manuel Escobar Castillo</t>
  </si>
  <si>
    <t>Director de Recursos Humanos</t>
  </si>
  <si>
    <t>Houston, Texas, Estados Unidos de América</t>
  </si>
  <si>
    <t>Del 17 al 20 de febrero de 2020</t>
  </si>
  <si>
    <t>Atender asuntos relacionados con el tema de recursos humanos del Consulado General de Guatemala en Houston, Texas, Estados Unidos de América.</t>
  </si>
  <si>
    <t>Siendo las Misiones Consulares las responsables de brindar la protección y asistencia a los connacionales migrantes, en este caso, en Houston, Texas, Estados Unidos de América, la evaluación del clima laboral y de las relaciones interpensonales de sus funcionarios y empelados locales, representan un factor que fortalecerá  su eficiencia y efectividad en beneficio de los connacionales, principalmente de aquellos que se encuentran en situación de vulnerabilidad e indefención en centros carcelarios y hospitales, o de quienes requieren documentarse u otro  tipo de servicios consulares. 
Las medidas que puedan aplicarse como producto de la observación e información recabada en estas visitas, seguramente fortalecerá la capacidad de ejecución de las acciones y responsabilidades que estas Misiones tienen asignadas.</t>
  </si>
  <si>
    <t>0087-2020</t>
  </si>
  <si>
    <t>Director de Asuntos Consulares</t>
  </si>
  <si>
    <t>Atender asuntos relacionados con el tema de atención consular relacionados con el Consulado General de Guatemala en Houston, Texas, Estados Unidos de América.</t>
  </si>
  <si>
    <t>La presencia de una comisión compuesta por funcionarios de planta central para la supervisión de procesos y ambiente laboral en el Consulado General de Guatemala en Houston, Texas, Estados Unidos de América representó un apoyo fundamental a los funcionarios de ese consulado ya que agradecieron el interés del Ministerio por las situaciones que se deban en el Consulado. Esto conlleva a la solución de manera parcial de los problemas y de esta manera fomentar la credibilidad del Ministerio en el apoyo al servicio exterior y por ende el mejoramiento del ambiente laboral y procesos que se dan en el Consulado.
En virtud de lo anterior, la buena relación laboral y la supervisión  y mejoramiento de procesos y servicios consulares repercuten en la mejor atención, protección y documentación de los guatemaltecos en el exterior, apoyando de esta manera el compromiso de este gobiernop de mejorar los servicios consulares a los guatemaltecos migrantes y a la presencia profesional de funcionarios comprometidos a trabajar por una Guatemala mejor, dejando el nombre de Guatemala en alto ante autoridades extranjeras.</t>
  </si>
  <si>
    <t>0086-2020</t>
  </si>
  <si>
    <t>Josué Oswaldo Cabrera Hernández</t>
  </si>
  <si>
    <t>Dirección de Asuntos Juridicos</t>
  </si>
  <si>
    <t>Atender asuntos relacionados con el tema de asuntos legales del Consulado General de Guatemala en Houston, Texas, Estados Unidos de América.</t>
  </si>
  <si>
    <t>Que en la función consular que Guatemala lleva a cabo a través del Consulado General en Houston, Texas, Estados Unidos de América, se desarrolle de conformidad con la convención de Viena sobre Relaciones Consulares, de la cual Guatemala es parte.
Que los procedimientos que se implementan dentro del que hacer consular de la misión mencionada, se lleven a cabo de conformidad con la normativa guatemalteca que las regula y que finalmente beneficia la atención que se presta a los guatemaltecos. 
Que los procedimientos llevados a cabo por parte del Consulado General en la prestación de servicios hacia el guatemalteco, se desarrollen de forma ágil.
Que los contratos que se suscriban para la contratación de personal administrativo local, cumpla con la normativa estadounidense sobe la materia de igual forma la terminación de dichos contratos debe cumplirse con dicha normativa.
Que se imprementen mecanismos y estrategias que permitan al Consulado General en la ciudad de Houston, tener mayor presencia en su jurisdicción, así como mejores relaciones con las autoridades locales.</t>
  </si>
  <si>
    <t>0095-2020</t>
  </si>
  <si>
    <t>Ana Isabel Carrillo Fabián</t>
  </si>
  <si>
    <t>Dirección General de Relaciones Internacionales Multilaterales y Económicas.</t>
  </si>
  <si>
    <t>Provincia de Quebec, Canadá</t>
  </si>
  <si>
    <t>Del 18 al 21 de febrero de 2020</t>
  </si>
  <si>
    <t>Participar en la Reunión de Coordinadores Nacionales y en la XIII Reunión de Ministros de Relaciones Exteriores del Grupo Lima.</t>
  </si>
  <si>
    <t>El Grupo de Lima es un actor clave en la discusión sobre la cresis en Venezuela y la búsqueda de una solución, no sólo porque agrupa a países de la región afectados por sus consecuencias sino tambien porque incluye entre sus miembros a la Venezuela democrática. 
A diferencia de otros ámbitos e iniciativas internacionales, el Grupo de Lima ha hecho propia la agenda del Presidente Encargado, a quie apoya de manera sistematica, adhiriendo a la Hoja de Ruta trazada por la Asamblea Nacional (AN).
El Grupo de Lima no pretente monopolizar los esfuerzos para el restablecimiento de la democracia en Venezuela y es por eso que a lo largo del año pasado estuvo dialogando con el Grupo Internacional de contacto (GIC) para detectar posibles convergencias. Asimismo, es necesario tener en cuenta las gestiones de "outreach" que se estan llevando a cabo por miembros del Grupo de Lima con actores intenacionales relevantes. El Grupo de Lima pretende coadyuvar, en lograr elecciones presidenciales libres y transparentes.
El ¨Presidente encargado Juan Guaido se ha dado a la tarea de ir reactivando las relaciones y el apoyo internacional a través de los países miembros del Grupo de Li9ma. En guncion de esto, durante enero de 2020, salió de Venezuela y se presentó en la Cumbre Hemisférica Contra el Terrorismo, celebrada en Bogotá Colombia, en el marco de dicha Cumbre logra tener acercamiento con el señor Vicepresidente de Estado Unidos, Mike Pompeo, Organizó una fira por medio de la cual visitó varios paises como Colombia, Estados Unidos, Inglaterra, Paises Bajos, Austria, Alemania, Francia, España, y Canada, y se reunió con el señor Josep Borrell, Alto Representante de la Unión Europea.</t>
  </si>
  <si>
    <t>S/N</t>
  </si>
  <si>
    <t>Ottawa, Canadá</t>
  </si>
  <si>
    <t>Del 19 al 21 de febrero de 2020</t>
  </si>
  <si>
    <t>Participar  en la "XVIII Reunión Ministerial del Grupo de Lima".</t>
  </si>
  <si>
    <t>La XVIII Reunión de Ministros de Relaciones Exteriores del Grupo de Lima, permitió acercamientos formales e informales conlas diferentes  delegaciones participantes. Lo anterior permitió un intercambio para abordar temas de interés común, en este caso el fortalecimiento de la democracia en la región y la pronta solución de la crisis política, económica y humanitaria en Venezuela.
Además, los representantes intercambiaron información, analizaron los posiblres escenarios, identificaron y adoptando una serie de acciones a tomar la manera colectiva o individual en el ámbito diplomático, económico, financiero y humanitario.
Con la participación de la delagación guatemalteca se logra continuar y fortalecer elinvolucremiento en la negociacion y discusión de los temas regionales más relevantes. Asimismo, se identificaron las medidas concretas, las distintas posiciones sobre la crisis en Venezuela y los desafíos, examiando a la vez la conyuntura actual de ese país sudamericano. Además, se aumentó la visibilidad  del país con la paticipacióin  activa y al más alto nivel, logrando así el objetivo de presentar los puntos de vista nacionales, y al mismo tiempo, profundizando los conocimientos y expediencia de los funcionarios responsables del tema en la Cancillería guatemalteca.</t>
  </si>
  <si>
    <t>120-2020</t>
  </si>
  <si>
    <t>Ginebra, Suiza</t>
  </si>
  <si>
    <t>Del 23 al 27 de febrero de 2020</t>
  </si>
  <si>
    <t>Participar  en el Segmento de alto nivel del 43° Consejo de Derechos Humanos a llevarse a cabo en el Palacio de las Naciones, Ginebra, Suiza.</t>
  </si>
  <si>
    <t xml:space="preserve">Se logró junto con los paises del Grupo de Lima otorgar un espacio a testigos venezolanos, quienes compartieron con la comunidad internacional y visibilizaron  la situación en la República  Bolivariana de Venezuela, así como realización de una declaración conjunta en el segmento de Alto Nivel del CDH.
Se logró obtener mayor información de la Alta Comisionada respecto del perfil y enfoque de las actividades que realizará el representante designado para dirigir la Oficina en el país, Sr.  Moka Kanervavouire, una vez el gobierno de Guatemala le otorgue acreditación.
Se logró  evidenciar que Guatemala mantiene una politica de invitación abierta a los procedimientos especiales con los que cuenta el Consejo de Derechos Humanos, en consecuencia con la prioridad que el Gobierno del Presidente Giammattei otorga a los derechos y la inclusión de las personas con discapacidad.
Se logró recabar informacion adicional sobre el representante designado por el Alto Comisionado para dirigir la Oficina en el país, señor Roberto Mignone, a efecto que el gobierno de Guatemala tome una decisión  para otorgarle o no el beneplácito.
Se logró confirmar que Guatemala está llegando a una solución final para desconfelar los fondos de la Organizacion en Guatemala, que resultará en posibilidades de ototgar mayor cooperación al país.
Se logró obtener mayor información y cooperación sobre el coronavirus y la aplicación del reglamento sanitario internacional a Guatemala en materia de prevención y contención.
Se  logró que el gobierno del Paraguay avance en la apertura de la Embajada de su país en Guatemala, ofreciendo hacer llegar en los próximos días la nota diplomatica correspondiente.
Se logró confirmar la cooperación de los médicos cubanos y un ofrecimiento de colaboración para la prevención y atención del CORONAVID-19. </t>
  </si>
  <si>
    <t>106-2020</t>
  </si>
  <si>
    <t>Carlos Ramiro Martinez  Alvarado</t>
  </si>
  <si>
    <t xml:space="preserve">Participar  en el Segmento de alto nivel del 43° Período de Sesiones del Consejo de Derechos Humanos. </t>
  </si>
  <si>
    <t>Fortalecer la presencia del país en el ámbito internacional, tanto en materia multilateral como bilateral, promoviendo diversas iniciativas de la actual administración y mostrando el compromiso del Estado en la promoción y protección  de los derechos humanos.</t>
  </si>
  <si>
    <t>107-2020</t>
  </si>
  <si>
    <t>Jefe de Gabinete</t>
  </si>
  <si>
    <t>124-2020</t>
  </si>
  <si>
    <t>Washington DC, Estados Unidos de América</t>
  </si>
  <si>
    <t>Del 29 de febrero al 02 de marzo de 2020</t>
  </si>
  <si>
    <t>Participar en la conferencia del Comité Americano-Israelita sobre Asuntos Públicos (AIPAC).</t>
  </si>
  <si>
    <t>Se cancelo la comisión</t>
  </si>
  <si>
    <t>Tegucigalpa, República de Honduras</t>
  </si>
  <si>
    <t>Del 02 al 07 de marzo de 2020</t>
  </si>
  <si>
    <t xml:space="preserve">Participar en las reuniones del comité de seguimiento del comité ejecutivo del SICA, en la LXXI Reunión del Comité Ejecutivo del SICA y en la LXXIII Reunión Ordinaria de la Comisión de Seguridad de Centroamérica. </t>
  </si>
  <si>
    <t>La participación en las instancias del Sistema de la Integración Centroamericana garantiza el cumplimiento por parte de Guatemala de los compromisos adquiridos a través del Protocolo de Tegucigalpa a la Carta de la Organización de Estados Centroamericanos, ODECA, y sus intrumentos subsidiarios.
El Comité Ejecutivo del SICA, y su Comité de Seguimiento, tienen como función central velar por la legalidad del Sistema.
Las acciones acordadas y las decisiones adoptadas garantizan la transparencia, rendición de cuentas de toda la institucionalidad y permiten asegurar la eficiencia y eficacia del SICA y de todas sus intituciones. En ese sentido, el beneficio directo para Guatemala es el del adecuado funcionamiento del Sistema así como el de su correcta gobernanza, con lo que las políticas que lo rigen podrán trasladarse en términos de programas, planes y proyectos en los pilares prioritarios de la integración: comercio, seguridad democrática, desarrollo social, cambio climático y gestión de desastres.
La participación en la Comisión de Seguridad fortalece la cooperación intrarrefgional en todos los ámbitos de la seguridad. En su carácter de órgano subsidiario del Consejo de Ministros de Relaciones Exteriores, y al reunir a representantes de las tres carteras involucradas (Relaciones Exteriores, Gobernación y Defensa), constituye la instancia idónea para la articulación de programas y proyectos de beneficio para los países y sus instituciones. La adopción de una agenda actualizada de riesgos permitirá, finalmente, orientar sus acciones en coincidencia con las prioridades del gobierno de Guatemala.</t>
  </si>
  <si>
    <t>126-2020</t>
  </si>
  <si>
    <t>Diego Israel Girón Rodas</t>
  </si>
  <si>
    <t>Del 02 al 06 de marzo de 2020</t>
  </si>
  <si>
    <t>Participar en las reuniones del Comité de Seguimiento del Comité Ejecutivo del SICA y en la LXXI Reunión del Comité Ejecutivo del SICA.</t>
  </si>
  <si>
    <t>La participación en las instancias del Sistema de la Integración Centroamericana garantiza el cumplimiento por parte de Guatemala de los compromisos adquiridos a través del Protocolo de Tegucigalpa a la Carta de la Organización de Estados Centroamericanos, ODECA, y sus intrumentos subsidiarios.
El Comité Ejecutivo del SICA, y su Comité de Seguimiento, tienen como función central velar por la legalidad del Sistema.
Las acciones acordadas y las decisiones adoptadas garantizan la transparencia, rendición de cuentas de toda la institucionalidad y permiten asegurar la eficiencia y eficacia del SICA y de todas sus intituciones. En ese sentido, el beneficio directo para Guatemala es el del adecuado funcionamiento del Sistema así como el de su correcta gobernanza, con lo que las políticas que lo rigen podrán trasladarse en términos de programas, planes y proyectos en los pilares prioritarios de la integración: comercio, seguridad democrática, desarrollo social, cambio climático y gestión de desastres.</t>
  </si>
  <si>
    <t>114-2020</t>
  </si>
  <si>
    <t>Verónica Elizabeth Jiménez Tobar</t>
  </si>
  <si>
    <t>Puerto Príncipe, Haití</t>
  </si>
  <si>
    <t>Del 03 al 08 de marzo de 2020</t>
  </si>
  <si>
    <t>Participar en el 175° Período de Sesiones de la Comisión  Interamericana de Derechos Humanos (CIDH); así como en la audiencia y reuniones de trabajo sobre casos relativos al Estado de Guatemala.</t>
  </si>
  <si>
    <t>Con la asistencia y participación de la Delegación de Guatemala en las reuniones de trabajo se demostró la voluntad del Gobierno para asumir y cumplir con los compromisos adquiridos mediante la Convención Americana de Derechos Hum anos, mostrando su voluntad de seguir avanzando en los procesos que lleven a otorgar un pleno respeto a los derechos humanos.
En la reunión de coordinación de la Delegación de Guatemala para la preparación de la presentación del Estado en las reuniones convocadas por la CIDH sobre los casos antes citados, se logró identificar la información mas importante para ser presentada durante las reuniones de trabajo, tomando en cuenta que existe un tiempo limitado para la presentación de las partes sobre los temas que se abordan.</t>
  </si>
  <si>
    <t>125-2020</t>
  </si>
  <si>
    <t>María Gabriela Castañeda Morales</t>
  </si>
  <si>
    <t>Del 03 al 07 de marzo de 2020</t>
  </si>
  <si>
    <t xml:space="preserve">Participar en las Reuniones de las Subcomisiones de la Comisión de Seguridad de Centroamérica (Prevención de la Violencia), en la Reunión Técnica Preparatoria y en la LXXIII Reunión Ordinaria de la Comisión de Seguridad de Centroamérica. </t>
  </si>
  <si>
    <t>Con la participación del Gobierno de Guatemala en la Reunión de la Comisión de Seguridad de Centroamérica, CSC, y en las reuniones de las diferentes Sobcomisiones, se logró dar seguimiento, coordinación y aprobación de documentos relacionados con la seguridad regional.
Se logró aprobar documentos como la guía técnica y hoja de ruta para dinamización del trabajo de la Comisión de Seguridad de Centroamérica, así como la actualización y presentada por el Gobierno de Guatemala en la PPT ejercida en el primer semestre de 2020, cuya finalidad 4es agilizar el trabajo de la CSC, así como identificar las necesidades actuales de los países miembros del sistema y establecer prioridades de mediano y largo plazo para focalizar y fortalecer las acciones de la Comisión.
Continuar participando en esta instancia subsidiaria, permitirá compartir  los puntos de vista del país, profundizar en temas importantes para Guatemala en materia de seguridad, como intrafamiliar, los cuales son de interés y se encuentran establecidos en el Plan de Gobierno. Además, nos brindará la oportunidad de continuar con el seguimiento de los planes y proyectos implementados y la elaboración de otros con el propósito  de evitar que estos fenómenos sigan afectando a la región.</t>
  </si>
  <si>
    <t>127-2020</t>
  </si>
  <si>
    <t>Silvia Nájera Cal</t>
  </si>
  <si>
    <t xml:space="preserve">Participar en las Reuniones de las Subcomisiones de la Comisión de Seguridad de Centroamérica (Seguridad Pública), en la Reunión Técnica Preparatoria y en la LXXIII Reunión Ordinaria de la Comisión de Seguridad de Centroamérica. </t>
  </si>
  <si>
    <t>Se recibió el informe de avances en el PRICCO y se acuerda realizar la consulta a los países en cuento se reciban los aportes de la Comisión de jefes y Directores de Policia de Centroamerica, México el Caribe y Colombia.
La SG-SICA informó de los acuerdos emanados de las reuniones de la Subcomisión Juridica, Seguridad Publica, Defensaa y Prevención de la Violencia, celebradas el 04 de marzo del presente año.
Se dio por recibido y aprobado su Informe de trabajo de las reuniones de las Subcomisiones de Seguridad Pública, Defensa, Juridica y Prevención de la Violencia, celebradas el 04 de marzo del presente año y de la Reunión Tecnica Preparatoria  de la LXXIII Reunión  Ordinaria de la Comisión de Seguridad de Centroamerica.</t>
  </si>
  <si>
    <t>128-2020</t>
  </si>
  <si>
    <t>Del 04 al 07 de marzo de 2020</t>
  </si>
  <si>
    <t xml:space="preserve">Participar en la LXXI Reunión del Comité Ejecutivo del SICA y en la LXXIII Reunión Ordinaria de la Comisión de Seguridad de Centroamérica. </t>
  </si>
  <si>
    <t>El benefición directo para Guatemala es el buen funcionamiento del sistema y de su institucionalidad, como un apoyo a los esfuerzos que desarrolla el gobierno a nivel nacional en los temas que son básicos en el proceso de la integración: comercio, seguridad democrática, desarrollo social, cambio climático y gestión de desastres.</t>
  </si>
  <si>
    <t>130-2020</t>
  </si>
  <si>
    <t>Del 04 al 06 de marzo de 2020</t>
  </si>
  <si>
    <t xml:space="preserve">Participar en la primera Reunión de Trabajo de Coordinadores Nacionales de la Comunidad de Estados Latinoamericanos y Caribeños (CELAC) y en el encuentro sobre la Cooperación Regional de la Unión Europea con América Latina. </t>
  </si>
  <si>
    <t xml:space="preserve">Se reforzará el seguimiento sostantivo que se da a la CELAC a través de la Dirección General de Relaciones Internacionales Multilaterales y Económicas, específicamente mediante la subdirección de Política Multilateral para Organismos Regionales (SUBORG). Además, se debe considerar que la situación en Venezuela y el no reconocimiento de varios países países de América Latina y el Caribe al régimen ilegitimo del señor Nicolas Maduro y de sus representantes, obstaculiza la toma de decisión en dicho espacio, por lo que es necesario fortalecer la posición de Guatemala frente a esta situación en los diferentes foros internacionales.
Con la participación de la delegación guatemalteca se logra continuar y fortalecer el involucramiento en la negociación y discusión de los temas regionales más relevantes. Además, se aumentó la visibilidad del país con la participación activa y al más alto nivel, logrando así el objetivo de presentar los puntos de vista nacionales, y al mismo tiempo, profundizando los conocimientos y experiencia de los funcionarios  responsables del tema en la Cancillería guatemalteca. </t>
  </si>
  <si>
    <t>129-2020</t>
  </si>
  <si>
    <t>Claudia Denisse Flores Barrileros</t>
  </si>
  <si>
    <t>Direccion de Cooperación Internacional</t>
  </si>
  <si>
    <t>Participar en el diálogo sobre la Cooperación Regional de la Unión  Europea con América Latina.</t>
  </si>
  <si>
    <t>Como logro se puede identificar la noticia de las nuevas ventajas que ofrecerá Unión Europea a toda América Latina, particularmente a Guatemala en la negociacion de un nuevo marco de cooperación para el período 2021-2027.
Sin duda los ejes en los cuales se centrará este nuevo marco, son parte de los pilares que el Gobierno de Guatemala ha definido dentro de su Plan General de Gobierno por lo que al negociarlo, nuestro país se podrá apropiar de generar programas en el marco de sus intereses.
El fortalecimiento e impulso que propone Unión Europea brindar a la Cooperación Sur-Sur y Triangular, redundará en el beneficio de la población guatemalteca.
Como compromiso podemos decir que debemos estar atentos al inicio de la contrucción del nuevo marco, involucrarnos y ser parte de este proceso para buscar el bien de nuestro país.</t>
  </si>
  <si>
    <t>092-2020</t>
  </si>
  <si>
    <t>Miami, Florida, Estados Unidos de América</t>
  </si>
  <si>
    <t>El 08 de marzo de 2020</t>
  </si>
  <si>
    <t xml:space="preserve">Participar en la Reunión con funcionarios de la Casa Blanca. </t>
  </si>
  <si>
    <t>Brindar una mejor asistencia a todos los connacionales que residen en ese Estado, así como mejorar el servicio de atención de las autoridades locales.</t>
  </si>
  <si>
    <t>146-2020</t>
  </si>
  <si>
    <t>El Paso, Texas, Estados Unidos de América</t>
  </si>
  <si>
    <t>Del 08 al 12 de marzo de 2020</t>
  </si>
  <si>
    <t>Realizar una visita oficial a la frontera entre los Estados Unidos de América y México y también llevar a cabo una Reunión con los Cónsules de Guatemala, con el fin de realizar acercamientos con las autoridades locales para verificar los procedimientos que se realizan en Centros de Detención, Estación de Patrulla Fronteriza y Albergues; así como el proceso de retorno de guatemaltecos.</t>
  </si>
  <si>
    <t>Se obtuvo el apoyo y disposición de las autoridades de los diferentes centros que se visitaron en darle un trato digno e integral a nuestros connacionales.
Se gestionó apoyo en la mejora de procesos y trabajo coordinado con el personal de los consulados de Guatemala en el área fronteriza.</t>
  </si>
  <si>
    <t>Informó su inasistencia a la comisión por lo que no se entregaron los viáticos y se anuló el juego de formularios.</t>
  </si>
  <si>
    <t>154-2020</t>
  </si>
  <si>
    <t>Mejorar la atención, asistencia y protección de guatemaltecos que migran hacia los Estados Unidos de América a través del fortalecimiento de la red consular de Guatemala en Frontera.
Consolidación de las relaciones y cooperación entre Gobierno y autoridades locales. 
Conocimiento de los mecanismos que actualmente se realizan en los centros de procesamiento, estación de la patrulla fronteriza, albergues y en los vuelos de guatemaltecos retornados. 
Retroalimentación de las actuales necesidades de los guatemaltecos en el área fronteriza.</t>
  </si>
  <si>
    <t>093-2020</t>
  </si>
  <si>
    <t>Del 11 al 12 de marzo de 2020</t>
  </si>
  <si>
    <t xml:space="preserve">Participar en la visita oficial  a la frontera entre los Estados Unidos de América y México/recorrido fronterizo. </t>
  </si>
  <si>
    <t>Se logró constatar el tratamiento y procedimiento que nuestros  connacionales reciben, así como la atención proporcionada por parte de nuestros funcionarios de los diferentes Consulados de Guatemala que se encuentran entre México y Estados Unidos.</t>
  </si>
  <si>
    <t>166-2020</t>
  </si>
  <si>
    <t>Joaquín Samayoa Lara</t>
  </si>
  <si>
    <t>Participar en la visita oficial  a la frontera entre los Estados Unidos de América y México; así como en la reunión con los Cónsules de Guatemala.</t>
  </si>
  <si>
    <t>Se logró la cobertura fotográfica, videos, redes sociales y comunicados en la página web del Ministerio de Relaciones Exteriores, todas y cada una de las reuniones, actividades y visitas realizadas a la frontera entre los Estados Unidos de América y México; así como en la Reunión con los Cónsules de Guatemala. Así como atención vía teléfonica a todos los medios de comunicación que lo requierieron. Se lograron 22 publicaciones en medios masivos.</t>
  </si>
  <si>
    <t>894-2020</t>
  </si>
  <si>
    <t>República Dominicana</t>
  </si>
  <si>
    <t>Del 14 al 16 de agosto de 2020</t>
  </si>
  <si>
    <t xml:space="preserve">Participar  en la ceremonia de transmisión de mando presidencial, a su Excelencia Luis Abinader Corona.  </t>
  </si>
  <si>
    <t>Se acordó que Guatemala podrá asumir el liderazgo regional, manifiesta que se han tenidoacercamientos con el Instituto Guatemalteco de Turismo -INGUAT-, trabajaran conjuntamente con la Embajada de España en Guatemala para poder hacer una celebración con toda la región, ya que Guatemala tiene la voluntad y el deseo de hacer algo grande, de enviar un mensaje al mundo y de aprovechar  esta oportunidad para realizar la promoción del turismo. Acordaron revisar los mecanismos, ya que estan trabajando con los países en una relación que se materialice.
Guatemala tiene un problema migratorio por la falta de oportunidades, sin embargo, se están estableciendo mecanismos que permitan a través del Ministerio de Trabajo encontrar oportunidades en España para que mediante un proceso ordenado y documentado puedan realizar trabajos temporales con condiciones seguras en ese país.</t>
  </si>
  <si>
    <t>1040-2020</t>
  </si>
  <si>
    <t>Estados Unidos Mexicanos</t>
  </si>
  <si>
    <t>Del 08 al 09 de septiembre de 2020</t>
  </si>
  <si>
    <t>Asistir a la reunión de trabajo con el Ingeniero Alfonso Romo, Jefe de la Oficina de la Presidencia de la República de los Estados Unidos Mexicanos, Señor Marcelo Ebrard, Secretario de Relaciones Exteriores de México y con empresarios guatemaltecos con inversiones en México.</t>
  </si>
  <si>
    <t>Apoyo a la concreación  y desarrollo  de una aduana multimodal en la frontera con Guatemala que permita dinamizar el comercio bilateral.
Evaluar las opciones para la creación de una zona econ+omica binacional que permita el desarrollo de proyectos de inversión en el sur de México y el desarrollo de la frontera.
Interconexión Ferroviaria: se trata de uno de los temas prioritarios expresados por los empresarios, quienes indican que la concreación de dicha interconexión permitirá no solamente el aumento del comercio exterior de ambos paises, pero también el desarrollo de proyectos de inversión.
Creación de una cámara o asociación binacional en México que represente los principales intereses de las epresas guatemaltecas en México.</t>
  </si>
  <si>
    <t>267-2020</t>
  </si>
  <si>
    <t>Adolfo Efraín Sierra Reinoso</t>
  </si>
  <si>
    <t>Dirección de Informática</t>
  </si>
  <si>
    <t>Dallas, Texas, Estados Unidos de América</t>
  </si>
  <si>
    <t>Del 04 al 10 de octubre de 2020</t>
  </si>
  <si>
    <t>Realizar las actividades de instalación, configuración e implementación de las comunicaciones y sistemas informáticos en el Consulado de Guatemala en la Ciudad de Dallas, Texas, Estados Unidos de América.</t>
  </si>
  <si>
    <t>Brindar una eficaz atención y servicio a los guatemaltecos que visitan el Consulado a través de una infraestructura tecnológica estable, confiable, escalable y segura.</t>
  </si>
  <si>
    <t>268-2020</t>
  </si>
  <si>
    <t>Héctor Leonel Chavarría Salguero</t>
  </si>
  <si>
    <t>Técnico</t>
  </si>
  <si>
    <t>269-2020</t>
  </si>
  <si>
    <t>Derian Eduani Fuentes Batz</t>
  </si>
  <si>
    <t>287-2020</t>
  </si>
  <si>
    <t>EN FORMULARIO 10779</t>
  </si>
  <si>
    <t>Julia Edith León Estrada</t>
  </si>
  <si>
    <t>Del 18 al 24 de octubre de 2020</t>
  </si>
  <si>
    <t>288-2020</t>
  </si>
  <si>
    <t>Luis Carlos Mendoza Toledo</t>
  </si>
  <si>
    <t>Brindar apoyo y acompañamiento técnico-informático al personal de la subdirección de recursos tecnológicos y de documentos de identidad personal y de viaje del Instituto Guatemalteco de Migración, durante las pruebas, procedimientos, configuraciones  y funcionamiento del nuevo sistema de captura de datos para pasaporte (enrollment) en las nuevas estaciones de captura en el Consulado General de Guatemala en Houston, Texas, Estados Unidos de América.</t>
  </si>
  <si>
    <t>Verificación exitosa del funcionamiento del nuevo sistema de captura de datos de pasaporte (emrollment) en las nuevas estaciones de captura con todos sus accesorios y dispositivos de seguridad.
Verificación de la implementación de un sistema nuevo que cuenta con distintos niveles de seguridad, es escalable y moderno.
Entrega de los Documentos  de Identificación Personal -DPI- al Consulado General.</t>
  </si>
  <si>
    <t>290-2020</t>
  </si>
  <si>
    <t>Phoenix, Arizona,  Estados Unidos de América</t>
  </si>
  <si>
    <t>Del 25 al 31 de octubre de 2020</t>
  </si>
  <si>
    <t>Realizar las actividades de instalación, configuración e implementación de las comunicaciones y sistemas informáticos, infraestructura de red de datos, equipos de comunicación y seguridad, servidor, equipos de cómputo e impresión, sistema de video vigilancia; así como realizar la interconexión  por medio de redes virtuales (VPNs) del Consulado de Guatemala en la Ciudad de Phoenix, Arizona, Estados Unidos de América.</t>
  </si>
  <si>
    <t>291-2020</t>
  </si>
  <si>
    <t>292-2020</t>
  </si>
  <si>
    <t>300-2020</t>
  </si>
  <si>
    <t>Del 9 al 13 de noviembre de 2020</t>
  </si>
  <si>
    <t>Realizar una visita de trabajo a los Consulados Generales de Guatemala en Silver Spring, Mryland y Filadelfia, Pensilvania, ambos en los Estados Unidos de América.</t>
  </si>
  <si>
    <t>Se verificó el trabajo que realizan los funcionarios del Consulado General de Guatemala en Silver Spring, Maryland y del Consulado General de Guatemala en Filadelfia, Pensilvania en relación a la atención y servicios que prestan a la comunidad guatemalteca.
Se verificaron las instalaciones del Consulado General de Guatemala en Silver Spring, Maryland y las limitaciones que presenta derivado del incremento de la demanda de los guatemaltecos que requieren servicios consulares. Asimismo, se visitaron las diferentes opciones de locales para albergar las nuevas oficinas de la Misión.</t>
  </si>
  <si>
    <t>1313-2020</t>
  </si>
  <si>
    <t>ministro</t>
  </si>
  <si>
    <t>El 16 de noviembre de 2020</t>
  </si>
  <si>
    <t>Participar en la reunión de trabajo con el Señor Juan Orlando Hernández, Presidente de la República de Honduras para discutir  la hoja de ruta para la movilización de recursos ante la emergencia de la tormenta tropical ETA.</t>
  </si>
  <si>
    <t>La visita finalizó con uuna declaración a los medios por parte del Presidente Giamattei y el Presidente Hernández junto al Presidente del BCIE, en la cual destacaron la importancia de esra reunión y el compromiso de trabajar juntos para el bien de nuestros paises.</t>
  </si>
  <si>
    <t>323-2020</t>
  </si>
  <si>
    <t>Columbus, Ohio, Estados Unidos de América</t>
  </si>
  <si>
    <t>Del 22 al 28 de noviembre de 2020</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</si>
  <si>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del Consulado General de Guatemala en la Ciudad de Columbus, Ohio, Estados Unidos de América.</t>
  </si>
  <si>
    <t>324-2020</t>
  </si>
  <si>
    <t>325-2020</t>
  </si>
  <si>
    <t xml:space="preserve">Participar en el recorrido fronterizo entre Guatemala y México y realice una visita de trabajo a: Puertos Fronterizos formales entre Guatemala y México; Misiones Consulares de Guatemala acreditadas en los Estados Unidos Mexicanos; así como a Centros de Recepción de Migrantes y a los campamentos que están a cargo de la Dirección General de Límites y Aguas Internacionales. </t>
  </si>
  <si>
    <t>Lynsay Hernández de Múñoz</t>
  </si>
  <si>
    <t>632-2020</t>
  </si>
  <si>
    <t>0368-2020</t>
  </si>
  <si>
    <t>Del 07 al 11 de diciembre de 2020</t>
  </si>
  <si>
    <t xml:space="preserve">Realizar  una visita oficial al Consulado General de Guatemala en Miami, Florida, Estados Unidos de América para la implementación del plan piloto para la captura de datos en la pantalla única. </t>
  </si>
  <si>
    <t>Lake Worth y Miami, Florida, Estados Unidos de América.</t>
  </si>
  <si>
    <t>Del 08 al 11 de diciembre de 2020</t>
  </si>
  <si>
    <t xml:space="preserve">Participar en la visita oficial al Consulado de Guatemala en Miami y Lake Worth, Florida, Estados Unidos de América. </t>
  </si>
  <si>
    <t>La visita Oficial al Consulado General de Guatemala en Miami Florida y el lanzamiento del Plan Piloto para la Imprementación de Pantalla Única, permitió valorar las mejoras ejecutar proyectos de modernización para dar cumplimiento a lo establecido en la Política General de Gobierno y así dignificar la calidad de atención consular para los guatemaltecos radicados en el extranjero. De la misma forma, fortalecer los asuntos consulares y de movilidad laboral de manera ordenada, circular y segura.
Por otra parte, la Visita de Trabajo realizada al Consulado de Guatemala en Lake Worth, Miami, Florida y al Centro de Impresión permitió corroborar su funcionamiento, los procesos de emisión de documentos y la atencion que se brindan a los guatemaltecos que asisten a este Consulado.</t>
  </si>
  <si>
    <t>0370-2020</t>
  </si>
  <si>
    <t xml:space="preserve">Realizar  una visita oficial al Consulado General de Guatemala en Miami, Florida, Estados Unidos de América así como en el Consulado de Guatemala en la ciudad de Lake Worth, Florida, Estados Unidos de América. </t>
  </si>
  <si>
    <t>0371-2020</t>
  </si>
  <si>
    <t>La visita oficial permitió evaluar las mejoras y la implementacion de proyectos de modernización para dar cumplimiento a lo establecido en la Política General de Gobierno y avanzar en la atención consular para los guatemaltecos radicados en el extranjero. Asimismo, se aprovechó a fortalecer los asuntos consulares y de movilidad laboral ordenada, circular y segura.
Asimismo, la visita efectuada al Centro de Impresión permitió verificar el funcionamiento y los procesos de emisión de este documento, así como los procesos de documentación y la atención que se brindan a los guatemaltecos que asisten a ese Consulado.</t>
  </si>
  <si>
    <t>0372-2020</t>
  </si>
  <si>
    <t>Subdirección de Atención a Cumbres, Asambleas y Reuniones Internacionales</t>
  </si>
  <si>
    <t>Durante la gira se dio cumplimiento y seguimiento al programa de mejoramiento de atención a connacionales y fortalecimiento de la red consular. El lanzamiento del plan piloto de la Pantalla Única de Captura de Datos dignifica el derecho a documentos legítimos para connacionales en el extranjero. Así mismo se realizó una supervisión de la emisión de cartillas de pasaporte para los guatemaltecos que así lo solicitan, corroborando la eficiencia y transparencia en la emisión de este documento único internacional y de viaje.</t>
  </si>
  <si>
    <t>0378-2020</t>
  </si>
  <si>
    <t>Del 10 al 13 de diciembre de 2020</t>
  </si>
  <si>
    <t xml:space="preserve">Participar en la visita de trabajo a los Ingenios azucareros de Grupo Pantaleon Panuco, desayuno de trabajo con la red de Promotores de Comercio Exteriores (Red Procex) y visita a la Fundación Keren Keyemet Leisrael, Plantación de Árboles de Olivo. </t>
  </si>
  <si>
    <t>Visto Bueno de máxima autoridad de la Secretaria de Energía del Gobierno de México para avanzar en el proceso de autorización de cogeneración energética.
Establecimiento de relación para evaluar otras posibles inversiones de capital guatemalteco a el sector azucarero mexicano con proyectos de responsabilidad social empresarial por ser una buena práctica implementada en Guatemala.
Afianzar las relaciones entre la RED  de Promotores de Comercio Exterior (RED PROCEX) y Cancillería Guatemala para el aprovechamiento de los traslados comerciales, la generación de negoción y nuevos mercados de exportación.
Se acordó realizar una mision exploratoria con empresarios mexicanos en el mes de marzo de 2021 para la generación de negocios y promoción de exportaciones.</t>
  </si>
  <si>
    <t>0382-2020</t>
  </si>
  <si>
    <t>Del 15 al 20 de diciembre de 2020</t>
  </si>
  <si>
    <t xml:space="preserve">Llevar a cabo la verificación en materia de tecnología de las estaciones de captura de datos de pasaporte, adquiridas por el Consulado General de Guatemala en Houston, Texas, Estados Unidos de América. </t>
  </si>
  <si>
    <t>Se contará con equipo propio para la implementacion del sistema de enrolamiento de pasaportes en las misiones priorizadas.</t>
  </si>
  <si>
    <t>0383-2020</t>
  </si>
  <si>
    <t>Marlen Cristina Tahuite  de León</t>
  </si>
  <si>
    <t xml:space="preserve">Brindar el apoyo en la verificación del inventario físico del equipo y sus accesorios, integración de la información y registro en el módulo de inventarios del Sistema de Contabilidad Integrada -SICOIN-. </t>
  </si>
  <si>
    <t>Transparencia en el uso de los recursos y mejora en la prestación de los servicios.</t>
  </si>
  <si>
    <t>COMISIONES OFICIALES AL EXTERIOR DE LÍMITES</t>
  </si>
  <si>
    <t>TÍTULO</t>
  </si>
  <si>
    <t>Estado de Tabasco y Estado de Chiapas Estados Unidos Mexicanos</t>
  </si>
  <si>
    <t>del 1 al 5 de diciembre de 2020</t>
  </si>
  <si>
    <t>Viajar del 1 al 5 de diciembre del presente año y participe en el recorrido fronterizo entre Guatemala y México y realice una visita de trabajo a: Puertos Fronterizos formales entre Guatemala y México; Misiones Consulares de Guatemala acreditadas en los Estados Mexicanos; así como a centros de recepción de Migrantes y a los campamentos que están a cargo de la Dirección General de Límites y Aguas Internacionales.</t>
  </si>
  <si>
    <t>Viajó del 1 al 5 de diciembre del presente año y participó en el recorrido fronterizo entre Guatemala y México y realizó una visita de trabajo a: Puertos Fronterizos formales entre Guatemala y México; Misiones Consulares de Guatemala acreditadas en los Estados Mexicanos; así como a centros de recepción de Migrantes y a los campamentos que están a cargo de la Dirección General de Límites y Aguas Internacionales.</t>
  </si>
  <si>
    <t>No aplica</t>
  </si>
  <si>
    <t>COMISIONES OFICIALES DEL EXTERIOR AL EXTERIOR</t>
  </si>
  <si>
    <t>1697-2019</t>
  </si>
  <si>
    <t>Jessica María Mendoza Barquin</t>
  </si>
  <si>
    <t>Cónsul General de Guatemala en Silver Spring, Maryland</t>
  </si>
  <si>
    <t>Consulado General de Guatemala en Silver Spring, Maryland, Estados Unidos de América</t>
  </si>
  <si>
    <t>135</t>
  </si>
  <si>
    <t>Ciudad de Houston, Texas</t>
  </si>
  <si>
    <t>Del 9 de enero al 11 de enero de 2020</t>
  </si>
  <si>
    <t>Suscripción de la renovación del contrato con la empresa Tabsa Express</t>
  </si>
  <si>
    <t>Derivado de dicha suscripción, se cuenta con el servicio de courier y se adquirió el compromiso de continuar con el envío de manera más rápida, permintiendo así el recibo del pasaporte de manera oportuna, ágil y segura.</t>
  </si>
  <si>
    <t>UNITED AIRLINES</t>
  </si>
  <si>
    <t>Económico</t>
  </si>
  <si>
    <t>Aéreo</t>
  </si>
  <si>
    <t>Boleto</t>
  </si>
  <si>
    <t>1700-2019</t>
  </si>
  <si>
    <t>Jorge Alberto Figueroa Salguero</t>
  </si>
  <si>
    <t>Cónsul General de Guatemala en Providence, Rhode Island</t>
  </si>
  <si>
    <t>Consulado General de Guatemala Providence, Rhode Island, Estados Unidos de América</t>
  </si>
  <si>
    <t>147</t>
  </si>
  <si>
    <t>Derivado a la firma del contrato, se etarán entregando en su residencia los pasaportes que así se soliciten de los Consulados Móviles. Pasaportes que son impresos en el Centro de Impresión de pasaportes en el exterior establecidos en el Consulado General de Guatemala en Providence, Rhode Island.</t>
  </si>
  <si>
    <t>SERVIPRO/TRAVEL AGENCY</t>
  </si>
  <si>
    <t>1698-2019</t>
  </si>
  <si>
    <t>Gladys Siomara Cárdenas Miron de Muñoz</t>
  </si>
  <si>
    <t>Cónsul de Guatemala en Lake Worth</t>
  </si>
  <si>
    <t>Consulado de Guatemala en Lake Worth</t>
  </si>
  <si>
    <t>157</t>
  </si>
  <si>
    <t>Del 09 de enero al 11 de enero 2020</t>
  </si>
  <si>
    <t>Suscripción y renovación de contrato con la Empresa Tabsa Express</t>
  </si>
  <si>
    <t>Se firmó contrato para la entrega de Pasaportes en el exterior con la empresa Transfer And Business, LLC, TABSA EXPRESS, con dicho contrato se podrá distribuir los Pasaportes  Impresos en la sede del Consulado.</t>
  </si>
  <si>
    <t>Delta</t>
  </si>
  <si>
    <t>Houston, Texas</t>
  </si>
  <si>
    <t>0004-2020</t>
  </si>
  <si>
    <t>Rudy Armando Coxaj López</t>
  </si>
  <si>
    <t>Embajador Extraordinario y Plenipotenciario de Guatemala en República Dominicana.</t>
  </si>
  <si>
    <t>Embajada de Guatemala en República Dominicana.</t>
  </si>
  <si>
    <t>176</t>
  </si>
  <si>
    <t>Ciuda de Guatemala</t>
  </si>
  <si>
    <t>Del 9 de enero al 13 de enero del 2020</t>
  </si>
  <si>
    <t>Reuniones con propietarios de Empresas privadas y productoras particulares.</t>
  </si>
  <si>
    <t>Encontrar opciones de inversión en Guatemala para la producción y exportación del tabaco ya que los Empresarios Dominicanos representan a la Empresa Líder de puros saborizados que son exportados de Europa a China. El cultivo que actualmente se tiene se podrá utilizar para consumo local y en la siguiente cosecha ya será de la variedad propuesta por los inversionistas dominicanos.</t>
  </si>
  <si>
    <t>Copa Airlines</t>
  </si>
  <si>
    <t>Economica</t>
  </si>
  <si>
    <t>Aereo</t>
  </si>
  <si>
    <t>Embajada de Guatemala en República Dominicana</t>
  </si>
  <si>
    <t>0009-2020</t>
  </si>
  <si>
    <t>Geovani René Castillo Polanco</t>
  </si>
  <si>
    <t>Embajador Extraordinario y Plenipotenciario de Embajada de Guatemala en la República de la India.</t>
  </si>
  <si>
    <t>Embajada de Guatemala en la República de la India.</t>
  </si>
  <si>
    <t>199</t>
  </si>
  <si>
    <t>Ciudad de Colombo, República Democrática Socialista de Sri Lanka</t>
  </si>
  <si>
    <t>Del lunes 3 de febrero al  5 de febrero de 2020</t>
  </si>
  <si>
    <t xml:space="preserve">Conmemoración del 72 aniversario de la Independencia de dicho país. </t>
  </si>
  <si>
    <t xml:space="preserve">Se retoma el interés de estrecahar las relaciones con nuestro país, mismo que fue expresado cuando se presentó credenciales a través de varios informesen los cualesse exponía el área de interés de las autoridades singalesas en buscar modelos de cooperación en temas de interés común. Posibilidades de inversiones y/o alianzas estratégicas con el sector textil de Guatemala. </t>
  </si>
  <si>
    <t>350/2019-2020</t>
  </si>
  <si>
    <t>Wings Advisors</t>
  </si>
  <si>
    <t xml:space="preserve">Economico </t>
  </si>
  <si>
    <t xml:space="preserve">Aereo </t>
  </si>
  <si>
    <t>1677-2019</t>
  </si>
  <si>
    <t xml:space="preserve">Omar Lisandro Castañeda Solares </t>
  </si>
  <si>
    <t xml:space="preserve">Delegado Alterno de la Mision Permanente de Guatemala Ante la Organización de las Naciones Unidas -ONU- en Nueva York, Estados Unidos de Amèrica  </t>
  </si>
  <si>
    <t xml:space="preserve">Misión Permanente de Guatemala Ante la Organización de las Naciones Unidas -ONU- en Nueva York, Estados Unidos de Amèrica </t>
  </si>
  <si>
    <t>218</t>
  </si>
  <si>
    <t>Sandra Erika Jovel</t>
  </si>
  <si>
    <t xml:space="preserve">Ciudad de Guatemala, Repùblica de Guatemala </t>
  </si>
  <si>
    <t>05 de enero al 16 de enero del 2020</t>
  </si>
  <si>
    <t xml:space="preserve">Brindar apoyo en el marco de la Transmision del Marco Presidencial </t>
  </si>
  <si>
    <t xml:space="preserve">La exitosa gestión, organización e implementacion del Ceremonial de Estados Correspondientes para la transmisión de mando presidencial de la República, de conformidad con la legislación nacional y las normas protocolarias vigentes. </t>
  </si>
  <si>
    <t>0007-2020</t>
  </si>
  <si>
    <t xml:space="preserve">José Francisco Calí Tzay </t>
  </si>
  <si>
    <t xml:space="preserve">Embajador Extraordinario y Plenipotenciario de Guatemala en la República Federal de Alemania </t>
  </si>
  <si>
    <t xml:space="preserve">Embajada de Guatemala en Alemania </t>
  </si>
  <si>
    <t>220</t>
  </si>
  <si>
    <t xml:space="preserve">Ciudad de Varsovia República de Polonia </t>
  </si>
  <si>
    <t>15 de enero al 17 de enero del 2020</t>
  </si>
  <si>
    <t>Recepción de año Nuevo para los Embajadores acreditados en dicho país.</t>
  </si>
  <si>
    <t xml:space="preserve">Se intercambió información sobre la compra y venta de ambos países y ellos expresaron que la mayoría de las frutas que se consumía en Polonia provenían de España, pero creían qye las frutas centroamericanas y en especial de Guatemala tiene un mercado favorable, por su sabor y calidad. </t>
  </si>
  <si>
    <t>080 2411153161</t>
  </si>
  <si>
    <t xml:space="preserve">Lot Polish Airlines </t>
  </si>
  <si>
    <t xml:space="preserve">Boletos </t>
  </si>
  <si>
    <t xml:space="preserve">Ciudad de Varsovia Republica de Polonia </t>
  </si>
  <si>
    <t>0067-2020</t>
  </si>
  <si>
    <t>Hugo Arnoldo Blanco</t>
  </si>
  <si>
    <t>Consul de Guatemala en Acayucan, Veracruz, México</t>
  </si>
  <si>
    <t>Consulado de Guatemala en Acayucan, Veracruz, México</t>
  </si>
  <si>
    <t>248</t>
  </si>
  <si>
    <t>Eduardo Hernandez Recinos</t>
  </si>
  <si>
    <t>Ciudad de Veracruz</t>
  </si>
  <si>
    <t>Del 7 de febrero al 8 de febrero del 2020</t>
  </si>
  <si>
    <t>Asistencia y Protección Consular a los Connacionales Vulnerables y Fallecidos</t>
  </si>
  <si>
    <t>Se sostuvo una reunión en la cual se brindó asistencia y protección consular a 7 connacionales, heridos en accidente de transito</t>
  </si>
  <si>
    <t>0035-2020</t>
  </si>
  <si>
    <t>Guisela Atalida Godínez Sazo</t>
  </si>
  <si>
    <t>Cónsul General  de Guatemala en Montreal, Quebec, Canadá</t>
  </si>
  <si>
    <t>Consulado General  de Guatemala en Montreal, Quebec, Canadá</t>
  </si>
  <si>
    <t>Ciudad de Quebec y Beauce, Provincia de Quebec, Canadá</t>
  </si>
  <si>
    <t>Del 28 de enero al 29 de enero de 2020</t>
  </si>
  <si>
    <t>Participar en la XXXIII reunión anual de los Cónsules Generales acreditados en Quebec</t>
  </si>
  <si>
    <t xml:space="preserve">Oportunidad de acercamientos políticos, diplomáticos y empresariales que benefician las relaciones internacionales con Quebec. La participación de Guatemala vicibiliza al pais dentro de los países de mayor interés para el desarrollo de su economía dentro de Quebec, ya que Guatemala ocupa uno de los primeros lugares de importancia en la movilidad laboral. </t>
  </si>
  <si>
    <t>VIA RAIL CANADA</t>
  </si>
  <si>
    <t xml:space="preserve">Económico </t>
  </si>
  <si>
    <t>Tren</t>
  </si>
  <si>
    <t>1577-2019</t>
  </si>
  <si>
    <t>Denis René Ortíz Toledo</t>
  </si>
  <si>
    <t>Ministro Consejero de la Embajada de Guatemala ante el Reino de España</t>
  </si>
  <si>
    <t>Embajada de Guatemala en España</t>
  </si>
  <si>
    <t>Pablo García Saenz</t>
  </si>
  <si>
    <t xml:space="preserve">Ciudad de Guatemala </t>
  </si>
  <si>
    <t>Del 21 de diciembre 2019 al 21 de enero de 2020</t>
  </si>
  <si>
    <t>Seguimiento a los avances relacionado con las gestiones de las comisiones de la Transmisión de Mando Presidencial 2019-2020 y las Instituciones de Gobierno.</t>
  </si>
  <si>
    <t>Se presentaron avances de las comisiones y coordinaciones institucionales de la realización de la TMP, manteniendo acercamiento con la Mesa Técnica designada por el Presidente Electo para dar seguimiento a los avances de la organización, se organizaron reuniones para trasferencia de información.</t>
  </si>
  <si>
    <t>1645-2019</t>
  </si>
  <si>
    <t>Arturo Romeo Duarte Ortiz</t>
  </si>
  <si>
    <t>Embajador Extraordinario y Plenipotenciario de Guatemala en la Confederación Suiza</t>
  </si>
  <si>
    <t>Embajada de Guatemala en la Confederación Suiza</t>
  </si>
  <si>
    <t>Ciudad de Vaduz</t>
  </si>
  <si>
    <t>Del 8 de enero al 9 de enero de 2020</t>
  </si>
  <si>
    <t>Participación en el Saludo de Año Nuevo al Cuerpo Diplomático acreditado ante el Principado de Liechtenstein.</t>
  </si>
  <si>
    <t>1.) Representar a Guatemala ante la máxima autoridad del Principado de Liechtenstein.
2.) Fortalecer y profundizar las relaciones bilaterales entre Guatemala y el Principado de Liechtenstein.
3.) Impulsar una política exterior alineada a los intereses del país y posicionar a Guatemala como un país democrático y transparente y respetuoso del Estado de Derecho.</t>
  </si>
  <si>
    <t>1575-2019</t>
  </si>
  <si>
    <t xml:space="preserve">José Arturo Rodríguez Dìaz </t>
  </si>
  <si>
    <t xml:space="preserve">Viceministro de Relaciones Exteriores, del Consulado General de Guatemala en Oklahoma City. </t>
  </si>
  <si>
    <t xml:space="preserve">Consulado General de Guatemala en Oklahoma City, Oklahoma, Estados Unidos de Amèrica </t>
  </si>
  <si>
    <t>301</t>
  </si>
  <si>
    <t xml:space="preserve">Pablo García Sáenz </t>
  </si>
  <si>
    <t xml:space="preserve">Ciudad de Guatemala, República de Guatemala </t>
  </si>
  <si>
    <t>21 de diciembre de 2019 al 19 de enero de 2020</t>
  </si>
  <si>
    <t>Seguimiento a los avances de la organización de las actividades que conforman la transmisión del Mando Presidencial 2019-2020</t>
  </si>
  <si>
    <t>Se realizaron reuniones de coordinación con cada una de las comisiones internas para dar seguimiento a los avences de sus trabajos y tareas asignadas en conjunto con otras instituciones del estado.</t>
  </si>
  <si>
    <t>1699-2019</t>
  </si>
  <si>
    <t>José Barillas Trennert</t>
  </si>
  <si>
    <t>Cónsul General de Guatemala en Los Ángeles</t>
  </si>
  <si>
    <t>Consulado General de Guatemala en Los Ángeles</t>
  </si>
  <si>
    <t>Sandra Ericka Jovel Polanco</t>
  </si>
  <si>
    <t>Suscripción y renovación de contrato con la empresa Tabsa Express para servicio de curier</t>
  </si>
  <si>
    <t>Se revisó y se suscribió el contrato con la empresa Tabsa Express, quien proveeerá el servicio de mensajería para el envío y entrega de los pasaportes de los guatemaltecos que se impremen en este Consulado General del 10 de enero al 30 de julio de 2020.</t>
  </si>
  <si>
    <t>American Airlines</t>
  </si>
  <si>
    <t>112-2020 y 115-2020</t>
  </si>
  <si>
    <t>Fernando Alberto Castro Molina</t>
  </si>
  <si>
    <t>Vicecónsul de Guatemala en Comitán de Domínguez, Chiapas.</t>
  </si>
  <si>
    <t>Consulado de Guatemala en Comitán de Domínguez, Chiapas, México</t>
  </si>
  <si>
    <t>329</t>
  </si>
  <si>
    <t>Ciudad de Guatemala, Republica de Guatemala</t>
  </si>
  <si>
    <t>Del 26 de febrero de 2020 al 28 de febrero de 2020</t>
  </si>
  <si>
    <t>Participar en la reunión de trabajo que se llevará a cabo en la Primera Vicepresidencia del Congreso de la República de Guatemala.</t>
  </si>
  <si>
    <t>Se presentó a la Primera Vicepresidenta del Congreso de la República, el informe de las acciones realizadas tanto por parte de los funcionarios de la Cancillería guatemalteca, así como por parte del Consulado de Guatemala en Comitán de Domínguez.</t>
  </si>
  <si>
    <t>0116-2020</t>
  </si>
  <si>
    <t xml:space="preserve">Hector Ramiro Sipac Cuin </t>
  </si>
  <si>
    <t>Cónsul General de Guatemala en San Luis Potosí</t>
  </si>
  <si>
    <t>Consulado General de Guatemala en San Luis Potosí</t>
  </si>
  <si>
    <t>370</t>
  </si>
  <si>
    <t xml:space="preserve">Eduardo Hernández Recinos </t>
  </si>
  <si>
    <t xml:space="preserve">Ciudad de Guadalajara Jalisco </t>
  </si>
  <si>
    <t>del 27 al 28 de febrero 2020</t>
  </si>
  <si>
    <t>Visita a la Procuraduría de Protección de Niñas, Niños y Adolescentes en el Estado de Jalisco</t>
  </si>
  <si>
    <t>Reunión con el Procurador de Niñas, Niños y Adolesecentes del Estado de Jalisco, acordando fortalecer la atención durante su estancia en el territorio mexicano, bridando una atención integral, asi también, como el trato de conacionales durante sus estancia en migración.</t>
  </si>
  <si>
    <t>WN-29-N17-2020</t>
  </si>
  <si>
    <t>Ana Lucia Fernández Juárez</t>
  </si>
  <si>
    <t>Tercer Secretario del Consulado de Guatemala en Mcallen, Texas.</t>
  </si>
  <si>
    <t>Consulado de Guatemala en Mcallen, Texas.</t>
  </si>
  <si>
    <t>Walther Noack Sierra</t>
  </si>
  <si>
    <t>Ciudad de Corpues Christi, Texas.</t>
  </si>
  <si>
    <t>31 de enero del 2020</t>
  </si>
  <si>
    <t>Visita a tres albergues de los Niños, Niñas y Adolescentes.</t>
  </si>
  <si>
    <t>Todos reciben orientación y seguimiento de sus casos, lo que contribuye a su estabilidad emocional. Seguir brindando asistencia, atención y protección consular a todos connacionales que se encuentran en proceso migratorio con un enfoque técnico, especializado y diferenciado.</t>
  </si>
  <si>
    <t>0065-2020</t>
  </si>
  <si>
    <t>Silvia Yojhana Samines Ixcol</t>
  </si>
  <si>
    <t>Vicecónsul del Consulado de Guatemala en Mcallen, Texas.</t>
  </si>
  <si>
    <t>Ciudad de Pearsall, Texas.</t>
  </si>
  <si>
    <t>7 de febrero de 2020</t>
  </si>
  <si>
    <t>Visita al Centro de Detención de South Texas.</t>
  </si>
  <si>
    <t>Que los connacionales sigan recibiendo un trato digno de parte de los  guardias y oficiales de ICE, todos recibieron orientación migratario, indentificar casos altamente vulnerables, en el cual se requiera atención diferenciada.</t>
  </si>
  <si>
    <t>0123-2020</t>
  </si>
  <si>
    <t>Selvin Efraín Isales Palencia</t>
  </si>
  <si>
    <t>Tercer Secretario del Consulado de Guatemala en Lake Worth</t>
  </si>
  <si>
    <t>Consulado de Guatemala en Lake Worth, Florida.</t>
  </si>
  <si>
    <t>Silver Spring, Maryland, Estados Unidos de América</t>
  </si>
  <si>
    <t>Del 28 de febrero 2020 al 04 de marzo 2020</t>
  </si>
  <si>
    <t>Visita técnica al Centro de Impresión de Pasaportes del Consulado General de Guatemala acreditada en la ciudad de Maryland</t>
  </si>
  <si>
    <t>Se realizó la visita técnica en el Centro de Impresión de Pasaportes, se realizaron mantenimiento y limpieza de los equipos que estaban dando problemas los cuales quedaron funcionando correctamente, así como la instalación de dos impresoras las cuales fueron remitidas del Consulado General de Guatemala en Atlanta, Georgia y el Consulado de Guatemala en Tucson, Texas, quedando en funcionamiento únicamente la impresora del Consulado General en Atlanta, la otra impresora presentaba problemas de fabrica en lso cabezales.</t>
  </si>
  <si>
    <t>1702-2019</t>
  </si>
  <si>
    <t>Cónsul General de Guatemala en Nueva York</t>
  </si>
  <si>
    <t>Consulado General de Guatemala en Nueva York, Estados Unidos</t>
  </si>
  <si>
    <t>Ciudad de Houston, Texas, Estados Unidos de América</t>
  </si>
  <si>
    <t>Del 09 de enero de 2020 al 11 de enero de 2020</t>
  </si>
  <si>
    <t>Suscribir la renovación del contrato con la empresa Tabsa Express, para el servicio de courier.</t>
  </si>
  <si>
    <t>Suscripción de la renovación del contrato entre la empresa Tabsa Express y el Consulado General de Guatemala en Nueva York, NY, para la prestación de servicios de mensajería, del 10 de enero al 30 de junio de 2020.</t>
  </si>
  <si>
    <t>2020-028193</t>
  </si>
  <si>
    <t>N/A</t>
  </si>
  <si>
    <t>0033-2020</t>
  </si>
  <si>
    <t>Pedro Julio Gordilla Díaz</t>
  </si>
  <si>
    <t>Primer Secretario y Cónsul de Embajada de Guatemala en El Reino Unido de Gran Bretaña e Irlanda del Norte</t>
  </si>
  <si>
    <t>Embajada de Guatemala en El Reino Unido de Gran Bretaña e Irlanda del Norte</t>
  </si>
  <si>
    <t>Dublin, Irlanda</t>
  </si>
  <si>
    <t>Del 23 de enero al 24 de enero de 2020</t>
  </si>
  <si>
    <t>Participación en la Recepción Diplomatica ofrecida por la Asociación de Agentes de Viajes de Irlanda</t>
  </si>
  <si>
    <t xml:space="preserve">En esta feria internacional organizada por la Asociación Irlandesa de Agentes de Viajes (Irish Travel Agents Association-ITAA- Que es considerada el evento de promosión turísiticas y consumo más grande del año. El presidente mostró interés en la participación de Guatemala en el evento, expresnado su deseo poar rabajar en conjunto. </t>
  </si>
  <si>
    <t>s/n</t>
  </si>
  <si>
    <t>British Airway</t>
  </si>
  <si>
    <t>Boleto aéreo</t>
  </si>
  <si>
    <t>Dublín, Irlanda</t>
  </si>
  <si>
    <t>Embajadaro de Guatemala En El Reino Unido de Gran Bretaña e Irlanda del Norte</t>
  </si>
  <si>
    <t>150-2020</t>
  </si>
  <si>
    <t>Olga María Pérez Tuna</t>
  </si>
  <si>
    <t>Ministro Consejero de la Embajada de Guatemala en El Reino Unido de Gran Bretaña e Irlanda del Norte</t>
  </si>
  <si>
    <t>Addis Ababa, República Federal Democrática de Etiopía</t>
  </si>
  <si>
    <t>Del 9  de febrero al 11 de febrero de 2020</t>
  </si>
  <si>
    <t>Atender las reuniones de la Unión Africana, organización en la que esta Misión ejerece la Representación concrrente de la Republica Federal de Etipopía.</t>
  </si>
  <si>
    <t>Se busca la prensecia de Guatemala, como Estado Observador, en la Unión de la Asamblea de la Unión Africana de los Jefes de Estado y de Gobierno y de Gobierno, buscando contacto con los guatematecos que vivieron en Etiopía.</t>
  </si>
  <si>
    <t>Ethiopian Airlines</t>
  </si>
  <si>
    <t>Etiop</t>
  </si>
  <si>
    <t>0088-2020</t>
  </si>
  <si>
    <t>Cónsul de Guatemala en Acayacun, Veracruz.</t>
  </si>
  <si>
    <t>Consulado de Guatemala en Acayacun, Veracruz.</t>
  </si>
  <si>
    <t>Eduardo Hernández Recinos.</t>
  </si>
  <si>
    <t>Ciudad de Tecún Umán, San Marcos.</t>
  </si>
  <si>
    <t>Del 14 de febrero al 16 de febrero de 2020</t>
  </si>
  <si>
    <t>Acompañamiento y protección consular a los connacionales vulnerables afectados en los hechos ocurridos en la ciudad de San Andrés y Santiago Tuxtla.</t>
  </si>
  <si>
    <t>En coordinación con la Dirección General de Asuntos Consulares y Migratorios y el Cónsul en Ciudad Hidalgo, Chiapas, Noel Vásquez se dio acompañamiento a un grupo de connacionales que decidieron solicitar a Migración México su retorno voluntario y asistido a territorio nacional.</t>
  </si>
  <si>
    <t>122-2020</t>
  </si>
  <si>
    <t xml:space="preserve">José Arturo Rodríguez Díaz </t>
  </si>
  <si>
    <t>526</t>
  </si>
  <si>
    <t xml:space="preserve">Eduardo Hérnandez Recinos </t>
  </si>
  <si>
    <t xml:space="preserve">Ciudad de Topeka, Kansa, Estado Unidos de america </t>
  </si>
  <si>
    <t>Del 09 de marzo al 11 de marzo de 2020</t>
  </si>
  <si>
    <t xml:space="preserve">Observar las intalaciones del Albergue The Villages, Inc. Entrevistar a los menores de edad guatemaltecos que recientemente ingresarosn y aceptaron la entrevista, Brindarles asistencia consular y orientacion migratoria </t>
  </si>
  <si>
    <t xml:space="preserve">Se realizaron las entrevistas las cuales se observó que los mimos estan machando con regulariadad. Todos los NNA aseguraon que están siendo bien tratados y que no tuvieron ningun incoveniente durante su trabesia en las instituciones estadounidenses que les resguardaron hasta llegar al albergue. </t>
  </si>
  <si>
    <t>0164-2020</t>
  </si>
  <si>
    <t>Edgar Felipe Aguilar Chan</t>
  </si>
  <si>
    <t>Cónsul General de Guatemala en Benque Viejo del Carmen, Belice</t>
  </si>
  <si>
    <t>Consulado General de Guatemala en Benque Viejo</t>
  </si>
  <si>
    <t>532</t>
  </si>
  <si>
    <t>Departamento de El Petén, República de Guatemala</t>
  </si>
  <si>
    <t>Del 12 de marzo al 13 de marzo 2020</t>
  </si>
  <si>
    <t>Participar en la reunión de trabajo de la Comisión Internacional de Apoyo al Desarrollo Social, Económico y Ambiental del Área de Influencia de la Zona Adyacente en el Departamento de Petén</t>
  </si>
  <si>
    <t>Se logró coordinar con las nuevas autoridades locales y darle seguimiento a cada petición, así como a las necesidades que requieren los comunitarios para desarrollar y ayudar a las comunidades que colindan con la zona de Adyacencia Administrada por Belice</t>
  </si>
  <si>
    <t>1586-209</t>
  </si>
  <si>
    <t>Kevin Alfaro Barahona</t>
  </si>
  <si>
    <t>Tercer Secretario de la Embajada de Guatemala en Nicaragua</t>
  </si>
  <si>
    <t>544</t>
  </si>
  <si>
    <t>Ciudad de Guatemala, Guatemala</t>
  </si>
  <si>
    <t>Del 03 de diciembre de 2019 al 3 de enero de 2020</t>
  </si>
  <si>
    <t>Brindar apoyo a la Dirección Financiera del Ministerio de Relaciones Exteriores, en el registro, operación y control de los sistemas correspondientes, derivado del alto volumen de operaciones que se realizan para efectos de cierre.</t>
  </si>
  <si>
    <t>Se brindo apoyo en el registro, operación y control del presupuesto a través del Sistema de Contabilidad Integrada (Sicoin) y Sistema Informático de Gestión( Siges), llevando a cabo controles interno sobre la ejecución presupuestaria y financieras, realizando proyecciones de gastos. modificaciones presupuestarias, solicitudes de cuotas financieras y resolución y asesoría en errores de sistemas.</t>
  </si>
  <si>
    <t>157-2020</t>
  </si>
  <si>
    <t>Oscar Adolfo Padilla Lam</t>
  </si>
  <si>
    <t>Cónsul General de Guatemala en Phoenix, Arizona</t>
  </si>
  <si>
    <t>Consulado General de Guatemala en Phoenix, Arizona, Estados Unidos de América</t>
  </si>
  <si>
    <t>631</t>
  </si>
  <si>
    <t>Ciudad el Paso, Texas</t>
  </si>
  <si>
    <t>Del 8 de marzo al 12 de marzo de 2020</t>
  </si>
  <si>
    <t>Participación en la visita oficial a la frontera entre los Estados Unidos de América y México; así como a la reunión de trabajo con los Cónsules de Guatemala en la frontera.</t>
  </si>
  <si>
    <t>1. Mejorar la atención, aistencia y protección de los guatemaltecos migrantes a través del fortalecimiento de las relaciones con las autoridades locales. 2. Mejorar el conocimiento de los mecanismos que se srealizan en las estaciones de la patrulla fronteriza, cengros de procesamiento de inmingración, puerto de aduanas, albergues y en los vuelos de retorno. 3. Mejorar las relaciones con organizaciones no gubernamentales que apoyan la comunidad migrante. 4. Mejorar la coordinación y comunicación entre los consulados en frontera y la cancilleria. 5. Establecer acciones y gestiones consulares para continuar brindando una mejor atención, asistencia y protección a los guatemaltecos migrantes en la frontera.</t>
  </si>
  <si>
    <t>0150-2020</t>
  </si>
  <si>
    <t>Mario René González Bolaños</t>
  </si>
  <si>
    <t>Cónsul General de Guatemala en Monterrey, Nuevo León, Estados Unidos Mexicanos</t>
  </si>
  <si>
    <t>669</t>
  </si>
  <si>
    <t>Ciudad Victoria, Estado de Tamaulipas</t>
  </si>
  <si>
    <t>10 de marzo de 2020</t>
  </si>
  <si>
    <t>Coordinar e intercambiar información con fines de búsqueda e identificación de personas migrantes presuntamente desaparecidas o fallecidas en el Estado de Tamaulipas</t>
  </si>
  <si>
    <t>Se logro conocer la alta probabilidad de la identificación del cuerpo del guatemalteco fallecido Ronal Antonio Santos Lucas, po lo que se realizaran las gestiones necesarias para aportar perfiles genéticos de familiares en línea ascendente o descendente, es decir padre o hijos.</t>
  </si>
  <si>
    <t>0149-2020</t>
  </si>
  <si>
    <t>Vinicio Iván Ordoñez Gregorio</t>
  </si>
  <si>
    <t>Vicecónsul de Guatemala en Monterrey, Nuevo León, Estados Unidos Mexicanos</t>
  </si>
  <si>
    <t>0050-2020</t>
  </si>
  <si>
    <t>Jairo David Estrada Barrios</t>
  </si>
  <si>
    <t>Embajador Extraordinario y Plenipotenciario de Guatemala en República de Turquía</t>
  </si>
  <si>
    <t>Embajada de Guatemala en República Turquía.</t>
  </si>
  <si>
    <t>697</t>
  </si>
  <si>
    <t>Carlos Ramiro Martínez A.</t>
  </si>
  <si>
    <t>Estanbul, República de Turquía</t>
  </si>
  <si>
    <t>Del 12 de febrero al 15 de febrero del 2020</t>
  </si>
  <si>
    <t>Reuniones y presentaciones con diferentes autoridades del gobierno turco y organizaciones empresariales.</t>
  </si>
  <si>
    <t xml:space="preserve">Aumentar la balanza comercial entre ambos países, con la dispisición de acercarse mas comercialmente a Guatemala, por lo que propuso que empresarios Turcos puedan visitar a Guatemala y empresarios Gutemaltecos a Turquía para identificar la oportunidad de inversión , para un buen análisis de mercado.                                                                                                                                                         También se discutió la política de cielos abiertos que tuvo lugar en diciembre pasado en Guatemala y el acuerdo de servicio aéreo, por lo que se menciono ampliar la información de la aerolinea TAG y confirmación que pueda cumplir con el certificado de seguridad operacional de IATA, que se requiere para que THY  este dispuesto a tener el  acuerdo comercial-aéreo.   Se menciono que lo primero que hay que hacer es aumentar el mercado, la Asociación Turística de Agencias de Viajes de Turquía (TURSAB) organiza talleres, eventos de networking, por lo que prestan atención a las relaciones entre Guatemala y Turquía y que apoyarán los eventos con TURSAB para aumentar y motivar la demanda. Asimismo solicite que se pueda incluir informacion de Guatemala en la revista SKY LIFE de THY.                                                                                                                                                             </t>
  </si>
  <si>
    <t>Turk Hava Yollari AO</t>
  </si>
  <si>
    <t>Áereo</t>
  </si>
  <si>
    <t>República de Turquía</t>
  </si>
  <si>
    <t>Embajada de Guatemala en Turquía</t>
  </si>
  <si>
    <t>0135-2020</t>
  </si>
  <si>
    <t>Cónsul de Guatemala en Del Río, Texas, Estados Unidos de América.</t>
  </si>
  <si>
    <t>Consulado de Guatemala en Del Río, Texas, Estados Unidos de América.</t>
  </si>
  <si>
    <t>714</t>
  </si>
  <si>
    <t>Ciudad de San Marcos, Texas</t>
  </si>
  <si>
    <t>Del 4 de marzo al 5 de marzo del 2020</t>
  </si>
  <si>
    <t>Participación en Simposio de Identificación de Desaparecidos.</t>
  </si>
  <si>
    <t>Participación en el proceso de identificación y repatriación con las familias de migrantes desaparecidos, para brindar contexto en cuanto a la situación cultural, social y económica de las personas que buscan información de sus familiares. Se compartió información sobre el proyecto de Operación Identificación, con la finalidad de identificar a los migrantes que han sido enterrados sin ser identificados.</t>
  </si>
  <si>
    <t>3/03/2020   6/03/2020</t>
  </si>
  <si>
    <t>0138-2020                              Y                                              0156-2020</t>
  </si>
  <si>
    <t>Ciudad de El Paso, Texas</t>
  </si>
  <si>
    <t>Visita Oficial a la frontera entre los Estados Unidos de América y México, así como Reunión de Trabajo co lo Cónsules de Guatemala en Frontera.</t>
  </si>
  <si>
    <t>Se verificaron las condiciones de instalación y atención a connacionales en la estación de la Patrulla Fronteriza, el estado físico y anímico de connacionales en custodia. Asimismo autoridades de la Oficina para el Reasentamiento de Refugiados ORR, así como del Servicio de Inmigración y Control de Aduanas ICE, proporcio información de los protocolos y procesos para la reunificación familiar.</t>
  </si>
  <si>
    <t>0137-2020</t>
  </si>
  <si>
    <t>Carlos Enrique de León López</t>
  </si>
  <si>
    <t>Cónsul de Guatemala en Tucson, Arizona, Estados Unidos de América</t>
  </si>
  <si>
    <t>719</t>
  </si>
  <si>
    <t>El Paso, Texas, Estado Unidos de América</t>
  </si>
  <si>
    <t>Del 08 de marzo al 12 de marzo de 2020</t>
  </si>
  <si>
    <t>Visita oficial a la frontera entre los Estados Unidos de América y Mexico, así como a la reunión de trabajo de Cónsules de Frontera</t>
  </si>
  <si>
    <t xml:space="preserve">Continuar con la presencia consular en la frontera, para evitar la constante violación a los derechos humanos de los migrantes en los centros de procesamiento en la frontera. </t>
  </si>
  <si>
    <t>0133-2020</t>
  </si>
  <si>
    <t>Walter Noack Sierra</t>
  </si>
  <si>
    <t>Cónsul de Guatemala en McAllen, Texas, Estados Unidos de América.</t>
  </si>
  <si>
    <t>Consulado de Guatemala en McAllen, Texas, Estados Unidos de América.</t>
  </si>
  <si>
    <t>744</t>
  </si>
  <si>
    <t>Ciudad San Marcos, Texas</t>
  </si>
  <si>
    <t>Simposis de Identificación de Desaparecidos</t>
  </si>
  <si>
    <t>Seguimiento a los casos de rescate e identificación de cuerpos a través del apoyo de Patrulla Fronteriza, así como los Sheriffs de los condados. Identificar los casos que no son reclamados por sus familiares para que los mismos sean sepultados en un lugar digno.</t>
  </si>
  <si>
    <t>0134-2020</t>
  </si>
  <si>
    <t>Vicecónsul de Guatemala en McAllen, Texas, Estados Unidos de América.</t>
  </si>
  <si>
    <t>Identificar los procesos que conllevan los estudios a los restos humanos para lograr su identificación a través de tomas de ADN. Conocer  el lugar y el tiempo de los procesos de exhumación de restos dependiendo de las condiciones climáticas.</t>
  </si>
  <si>
    <t>104-N17-2020</t>
  </si>
  <si>
    <t>Ana Lucia Fenández Juárez</t>
  </si>
  <si>
    <t>Tercer Secretario de Guatemala en McAllen, Texas, Estados Unidos de América.</t>
  </si>
  <si>
    <t>Ciudad de Victoria, Texas</t>
  </si>
  <si>
    <t>13 de marzo del 2020</t>
  </si>
  <si>
    <t>Visita a los niños, niñas y adolescentes que se encuentran en proceso migratorio.</t>
  </si>
  <si>
    <t>Se logró establecer un acercamiento con las autoridades de albergue, así como conocer los procesos de los NNA de Guatemala que reciben abrigo en dicho lugar, mantener actualizado el registro y controles de los niños, niñas y adolescentes no acompañados, así como de las ordenes de Salida Voluntaria otorgada por Jueces de Migración.</t>
  </si>
  <si>
    <t>0144-2020</t>
  </si>
  <si>
    <t xml:space="preserve">Denis René Ortíz Toledo </t>
  </si>
  <si>
    <t>Encargado de Negocios, a.i. de la Embajada de Guatemala ante el Reino de España.</t>
  </si>
  <si>
    <t xml:space="preserve">Embajada de Guatemala en España </t>
  </si>
  <si>
    <t>749</t>
  </si>
  <si>
    <t xml:space="preserve">Atzum Arevalo de Moscoso </t>
  </si>
  <si>
    <t>Sevilla, España</t>
  </si>
  <si>
    <t>del 09 al 13 de marzo de 2020</t>
  </si>
  <si>
    <t>Revisión  de los procesos y actividades previstas en el marco de la TMP2020, seguimiento al plan de trabajo de las comisiones, requerimientos y presupuesto.</t>
  </si>
  <si>
    <t>Acercamiento con las autoridades del Archivo General, el cual está adscrito al Ministerio de Cultura en España, se recabó la información mas relevante para el reclamo territorial, Insular y Marítimo con Belice.</t>
  </si>
  <si>
    <t>0162-2020</t>
  </si>
  <si>
    <t>Mario Adolfo Búcaro Flores</t>
  </si>
  <si>
    <t>Embajador Extraordinario y Plenipotenciario de Guatemala en los Estados Unidos Mexicanos.</t>
  </si>
  <si>
    <t>Embajada de Guatemala en México.</t>
  </si>
  <si>
    <t>759</t>
  </si>
  <si>
    <t>Estado de Chiapas, Estados Unidos Mexicanos</t>
  </si>
  <si>
    <t>De 12 de marzo 2020</t>
  </si>
  <si>
    <t>Visita a las instalaciones del Puerto de Chiapas</t>
  </si>
  <si>
    <t>Se logró fortalecer los lazos entre las autoridades y buscar proyectos de colaboración y cooordinación de las autoridades de ambos puertos, que permitan dinamizar y aumentar el comercio bilateral.</t>
  </si>
  <si>
    <t>860DE2AF3355;  BBB6A172DE77;  91B993BC1A4E</t>
  </si>
  <si>
    <t>11/03/2020;  16/03/2020; 11/03/2020</t>
  </si>
  <si>
    <t>Aerovias de México SA de CV;  Consecionaria Vuela Compañía de Aviación S.A.P.I. de C.V.</t>
  </si>
  <si>
    <t>Embajada de Guatemala en México</t>
  </si>
  <si>
    <t>0163-2020</t>
  </si>
  <si>
    <t>Kimberly Elizabeth Hernández Chacón</t>
  </si>
  <si>
    <t>Consejero de la Embajada de Guatemala en los Estados Unidos Mexicos.</t>
  </si>
  <si>
    <t>Se logró asegurar los mejores mecanismos de coordinación entre los Consulados y la autoridad migratoria del sur para asegurar el mejor trato de los connacionales. Cabe destacar que el Director de la Estación Migratoria señalo que existe una muy buena coordinación y cooperación con los Consulados.</t>
  </si>
  <si>
    <t>C6BB7BF89707;  S6368SB0S66B;  7A14F08049CF</t>
  </si>
  <si>
    <t>11/03/2020;  15/03/2020;  11/03/2020</t>
  </si>
  <si>
    <t>0038-2020</t>
  </si>
  <si>
    <t>Erick Estuardo Escobedo Ayala</t>
  </si>
  <si>
    <t>Embajador de Guatemala en la República de Sudáfrica</t>
  </si>
  <si>
    <t>Embajada de Guatemala en la República de Sudáfrica</t>
  </si>
  <si>
    <t>836</t>
  </si>
  <si>
    <t>Ciudad del Cabo, República de Sudáfrica</t>
  </si>
  <si>
    <t>Del 11 de febrero al 16 de febrero del 2020</t>
  </si>
  <si>
    <t>Participación en el Discurso del Estado de la Nación del Presidente de la República de Sudáfrica (SONA) y apertura de la Sesión Conjunta del Parlamento de Sudáfrica (Asamblea Nacional y Consejo Nacional de Provincias). Del 12 al 15 de febrero 2020 en Ciudad del Cabo, Sudáfrica.</t>
  </si>
  <si>
    <t>Informe de Actividades realizadas en ocasión del Discurso del Estado de la Nación 2020, presidido por el Excelentísimo señor Cyril Rampahosa, Presidente de la República de Sudáfrica, en el cuan se resalta que se faccionó un borrador de Memorándum de Entendimiento (MOU) por el suscrito y la Camara de Comercio e Industria de la Ciudad del Cabo, el cual se remitirá en español; y que podría servir de marco para iniciar un intercambio de delegaciones comerciales entre Guatemala y Sudáfrica para explorar el desarrollo de comercio mutuo entre ambas naciones. De igual forma se establecieron contactos académicos-administrativos con la Universidad de Ciudad del Cabo, quienes mostraron interés en intercambio académico entre Universidades.                                                                           Fue una oportunidad para conocer el programa de premios UBUNTU, cuyo objetivo es reconocer el mérito de los sudafricanos sobresalientes en las artes, la música, los deportes y la literatura entre otros, también, fue una excelente ocasión de estrechar lazos de amistad con el Cuerpo Diplomático.</t>
  </si>
  <si>
    <t>0139-2020</t>
  </si>
  <si>
    <t>Cónsul General de Guatemala en McAllen, Texas.</t>
  </si>
  <si>
    <t>947</t>
  </si>
  <si>
    <t>Ciudad de El Paso, Texas.</t>
  </si>
  <si>
    <t>Del 8 de marzo al 12 de marzo del 2020</t>
  </si>
  <si>
    <t>Visita Oficial a la frontera entre los Estados Unidos de América y México; así como a la Reunión de Trabajo con los Cónsules de Guatemala en Frontera.</t>
  </si>
  <si>
    <t>Se realizó visita a las instalaciones de los centros de procesamiento, albergues y de ICE donde se resguardan a los connacionales, así mismo se dialogó con ellos quienes manifestaron sus impresiones, acerca del trato, derechos, alimentos, servicio médico e instrucción que reciben en estos lugares.</t>
  </si>
  <si>
    <t>0211-2020</t>
  </si>
  <si>
    <t>José Juan Pablo Muñoz</t>
  </si>
  <si>
    <t>Cónsul  de Guatemala en Tapachula,  Chiapas, Estados Unidos</t>
  </si>
  <si>
    <t>Consulado  de Guatemala en Tapachula,  Chiapas.</t>
  </si>
  <si>
    <t>1929</t>
  </si>
  <si>
    <t>Ciudad de Tuxtla, Gutiérrez</t>
  </si>
  <si>
    <t>Del 29 de julio al 31 de julio de 2020</t>
  </si>
  <si>
    <t>Brindar acompañamiento al Embajador de Guatemala en los Estados Unidos Mexicanos</t>
  </si>
  <si>
    <t xml:space="preserve">En el recorrido realizado se logró observar y supervisar las instalaciones de la Agencia Consular de Arriaga, así como un recorrido por el ferrocaril se evidencio que migrantes aún lo utilizan como medio de trasporte. </t>
  </si>
  <si>
    <t>0210-2020</t>
  </si>
  <si>
    <t>Carlos Enrique Chopén Choc</t>
  </si>
  <si>
    <t>Cónsul General de Guatemala en Tapachula,  Chiapas, Estados Unidos</t>
  </si>
  <si>
    <t xml:space="preserve">Con el propósito de conocer las instalaciones del Consulado y conversar con el señor Cónsul Edelfo Martínez, el Vicecónsul Fernando Castro y la Secretaria Ingrid Loarco, considerando el tema sobre la atención y protección consular. </t>
  </si>
  <si>
    <t>0235-2020</t>
  </si>
  <si>
    <t>Luis Eduardo Montenegro Singer</t>
  </si>
  <si>
    <t>Cónsul General de Guatemala en Tenosique, Tabasco, México</t>
  </si>
  <si>
    <t>Consulado General de Guatemala en Tenosique, Tabasco, México</t>
  </si>
  <si>
    <t>2158</t>
  </si>
  <si>
    <t>Ciudad de San Francisco, de Campeche, Campeche, Estados Unidos Mexicanos</t>
  </si>
  <si>
    <t>Del 06 de septiembre de 2020 al 08 de septiembre de 2020</t>
  </si>
  <si>
    <t>Reunión con Delegado del Instituto Nacional para los Pueblos Indígenas -INPI- , realizar visita de acercamiento con la autoridades migratorias del Estado de Campeche y visita en la Estación Migratoria de Escárcega-</t>
  </si>
  <si>
    <t xml:space="preserve">Reunión con el Vicealmirante Roberto González López, Titula de la oficina de Representación del Instituto Nacional de Migración en el Estado de Campeche quien hizo ver que no se dudara en comunicarse con el directamente para cualquier tema relacionado con nuestros connacionales. Asimismo, se tubo reunión con el Licenciado Carlos Tamayo Asesor Jurídico y la Antropóloga Marta Angulo, Directora del Programa de Genero, ambos del Instituto Nacional para los Pueblos Indígenas, con quienes se tomaron temas relacionados con las comunidades guatemaltecas y los casos de los privados de libertad que ya pueden gozar de beneficios por haber cumplido parte de su condena. </t>
  </si>
  <si>
    <t>0225-2020</t>
  </si>
  <si>
    <t>Allan Daniel Pérez Hernández</t>
  </si>
  <si>
    <t>Primer Secretario y Consul de Guatemala en Canadá</t>
  </si>
  <si>
    <t>Embajada de Guatemala en Canadá</t>
  </si>
  <si>
    <t>2170</t>
  </si>
  <si>
    <t>Milton, Ontario, Canadá</t>
  </si>
  <si>
    <t>Del 24 de agosto al 25 de agosto del 2020</t>
  </si>
  <si>
    <t>Viaje para realizar visita consular a un guatemalteco privado de libertad que se encuentra en el centro de detención Maplehurst y reunión con el abogado defensor del mismo en la ciudad de Milton, Ontario, Canadá.</t>
  </si>
  <si>
    <t>Con la visita realizada al guatemalteco se le pudo brindar la asistencia, asesoriía y atención consular según lo requería su caso, por consejo de su abogado no compartió más detalles sobre las acusaciones que están en su contra y se resolvió las dudas que tenía con respecto a su estatus migratorio y de cómo establecer comunicación con su esposa se le indico que puede mandar cartas por correo postal las cuales serán enviadas por correo electrónico a su familia para ue de esta manera pueda tener contacto con ellos ya que no es posible que pueda realizar llamada de larga distancias.  En la reunión con el abogado defensor se trataron más detalles del caso y manifestó que tiene toda la intención de apoyar al guatemalteco primado de libertad en llevar un proceso transparente ante la corte para que no reciba una sentencia tan alta por falta cometida.                                                                                                                               Adicionalmente se trató el tema del tiempo que durará este proceso legal, el cual puede que dure aproximadamente dos años o mas para poder saber una sentencia que definal al final del caso. Cabe mencionar que el guatemalteco será deportado a Guatemala al finalizar ya sea una condena por el delito cometido y si el caso se llegará a desestimar por faltas de mérito.</t>
  </si>
  <si>
    <t>VV4F75</t>
  </si>
  <si>
    <t>Air Canada</t>
  </si>
  <si>
    <t>Ciudad de Ottawa, Ontario, Canadá</t>
  </si>
  <si>
    <t>0218-2020</t>
  </si>
  <si>
    <t>Embajador Extraordinario y Plenipotenciario de Guatemala en Turquía</t>
  </si>
  <si>
    <t>2171</t>
  </si>
  <si>
    <t>Estambul, Turquía</t>
  </si>
  <si>
    <t>Del 7 de agosto al 8 de agosto del 2020</t>
  </si>
  <si>
    <t>Presentación y cena que el señor Ibrahim Kalin, dará a los Embajadores Residentes en Santa Sofia-i Kebir Mezquita-i-Sharif.</t>
  </si>
  <si>
    <t>El objetivo de la Visita a la Mezquita de Santa Sofía fue, dar a conocer al Cuerpo Diplomático los trabajos de restauración y conservación que se realizan, así como la disposición de las autoridades para que todoa persona que lo desee pueda ingresar cuando lo disponga; de esto se destaca que la mezquita ya se encuentra alfombrada y diseñada para los servicios religiosos, que los mosaicos bizantinos se conservan y la forma en que son cubiertos cada vez que hay un servico religioso. Posteriormente al recorrido se ofreció una cena, en la que cada autoridad agradeció la presencia de los Embajadores y Representanes, reiterando que Turquía cuida y cuidará todo el patrimonio nacional e internacial, obteniendo como resultado, reafirmar las buenas relaciones que ambos paíases mantienen, y ue se manifiestan entre otros, al respecto de la decidsiones soberanas que cada uno adopte.</t>
  </si>
  <si>
    <t>200-2020</t>
  </si>
  <si>
    <t>Cónsul General de Guatemala en Houston, Texas, EEUU.</t>
  </si>
  <si>
    <t>Consulado General de Guatemala en Houston, Texas, Estados Unidos de América.</t>
  </si>
  <si>
    <t>2284</t>
  </si>
  <si>
    <t>Ciudad de Dallas, Texas, Estados Unidos de América</t>
  </si>
  <si>
    <t>Del 26 de julio de 2020 al 27 de julio de 2020</t>
  </si>
  <si>
    <t>Firma de actas en la que asume funciones la señora Tania Azucena Hernández como Vicecónsul de dicha entidad.</t>
  </si>
  <si>
    <t>Se firmó el actas en la que asume funciones la señora Tania Azucena Hernández como Vicecónsul de dicha entidad. Se supervisó la entrega de las llaves, libros administrativos, formas fiscales, equipos y mobiliarios de la Misión.</t>
  </si>
  <si>
    <t>199-2020</t>
  </si>
  <si>
    <t>Dora Elizabeth Olmedo Santos</t>
  </si>
  <si>
    <t>Vicecónsul General de Guatemala en Houston, Texas, EEUU.</t>
  </si>
  <si>
    <t>2312</t>
  </si>
  <si>
    <t>2511</t>
  </si>
  <si>
    <t>La exitosa gestión, organización e implementacion del Ceremonial de Estados Correspondientes para la transmisión de mando presidencial de la República, de conformidad con la legislación nacional y las normas protocolarias vigentes. Brindando apoyo protocolario para la organización de la Ceremonia de Transmisión de Mando Presidencial 2020.</t>
  </si>
  <si>
    <t>0254-2020</t>
  </si>
  <si>
    <t>Carlos Augusto Medrano Galicia</t>
  </si>
  <si>
    <t>Agregado Cultural con Funciones de Consejero</t>
  </si>
  <si>
    <t>Embajada de Guatemala ante el Reino de España</t>
  </si>
  <si>
    <t>2576</t>
  </si>
  <si>
    <t xml:space="preserve">Carlos Ramiro Martínez </t>
  </si>
  <si>
    <t>Kahketi, pueblo de Tsinandali</t>
  </si>
  <si>
    <t>Del 14 de septiembre al 18 de septiembre de 2020</t>
  </si>
  <si>
    <t xml:space="preserve">Participación en la 112 Reunión de Consejo Ejecutivo de la Organización Mundial de Turismo, así como visita técnica al pueblo de Tsinandali (región de Kahketi). </t>
  </si>
  <si>
    <t xml:space="preserve">Acercamiento con las autoridades de la OMT y delegados del turismo de otros gobiernos. 
Conocimiento de las buenas practicas implementadas por otros gobiernos en relacion a la coyuntura actual.
Conocimiento en los programas y acciones que está desarrollando la OMT en sus diferentes grupos técnicos de trabajo. </t>
  </si>
  <si>
    <t>FF/605425</t>
  </si>
  <si>
    <t>AIR EUROPA</t>
  </si>
  <si>
    <t>Emabajada de Guatemala en España</t>
  </si>
  <si>
    <t>0203-2020</t>
  </si>
  <si>
    <t>Embajador Extraordinario y Plenipotenciario</t>
  </si>
  <si>
    <t>2699</t>
  </si>
  <si>
    <t>Pedro Brolo Villa</t>
  </si>
  <si>
    <t>Tapachula, y Ciudad Hidalgo</t>
  </si>
  <si>
    <t>Del 28 de julio al 01 de agosto de 2020</t>
  </si>
  <si>
    <t>Visita de trabajo al Consulado General de Guatemala en Tapachula y al Consulado de Guatemala en Ciudad Hidalgo.</t>
  </si>
  <si>
    <t>Se logró captar el sentir de los connacionales en las entrevistas realizadas para tomar en cuenta sus necesidades para luego ser atendidos en los Consulados guatemaltecos acreditados en los Estados Unidos Mexicanos, posteriormente  se logró inspeccionar las instalaciones de los Consulados de Guatemala, así como verificar el procedimiento de una conducción y salida hacia Tecún Umán, San Marcos.</t>
  </si>
  <si>
    <t>EEA86667855C</t>
  </si>
  <si>
    <t>Viajes Yeshua, S.A. de C.V.</t>
  </si>
  <si>
    <t>0236-2020</t>
  </si>
  <si>
    <t>2701</t>
  </si>
  <si>
    <t>San Luis Potosí</t>
  </si>
  <si>
    <t>Del 03 de agosto al 03 de septiembre de 2020</t>
  </si>
  <si>
    <t>Visita Oficial con la finalidad de buscar proyectos de colaboración y coordinación con las autoridades del Estado y del Municipio, que permitan dinamizar y aumentar el comercio bilateral y la atracción de inversión.</t>
  </si>
  <si>
    <t>Se identificaron a los 14 presidentes de las cámaras del Estado, donde 3 cámaras empresariales con interés en explorar las oportunidades de inversión en Guatemala. Se identificó a un potencial inversionista, Intercandy, quien ya tiene operaciones en Guatemala, pero busca reinvertir. En materia comercial, se identificó la plataforma de los usarios de parques industriales para invitar a las empresas guatemaltecas a subirse o darse de alta como proveedor, y entre otros aspectos para fortalecer los lazos entre los tres niveles de gobierno y buscar proyectos de colaboración y coordinación de las autoridades del Estado y del Municipio.</t>
  </si>
  <si>
    <t>001-2020</t>
  </si>
  <si>
    <t>Ministro Consejera</t>
  </si>
  <si>
    <t>Mario Adolfo Búcaro</t>
  </si>
  <si>
    <t>Se identificaron a los 14 presidentes de las cámaras del Estado, donde 3 cámaras empresariales con interés en explorar las oportunidades de inversión en Guatemala. Se identificó a un potencial inversionista, Intercandy, quien ya tiene operaciones en Guatemala, pero busca reinvertir. En materia comercial, se identificó la plataforma de los usuarios de parques industriales para invitar a las empresas guatemaltecas a subirse o darse de alta como proveedor, y entre otros aspectos para fortalecer los lazos entre los tres niveles de gobierno y buscar proyectos de colaboración y coordinación de las autoridades del Estado y del Municipio.</t>
  </si>
  <si>
    <t>0237-2020</t>
  </si>
  <si>
    <t>Ciudad de Tapachula, Chiapas</t>
  </si>
  <si>
    <t>Del 04 al 06 de septiembre de 2020</t>
  </si>
  <si>
    <t>Visita de trabajo con la finalidad de reforzar las relaciones comerciales y culturales con empresas e instituciones de dicho Estado.</t>
  </si>
  <si>
    <t>Se logró realizar reuniones con el Ayuntamiento de Tapachula representado por la Alcaldesa Municipal, Sra. Rosa Irene Urbina Castañeda, representantes del grupo de Caficultores y el Consulado de Guatemala, donde se abordó el tema de los trabajadores temporales, donde se acordaron velar para que las instituciones tomen en cuenta los derechos de los trabajadores, incluyendo a los grupos parlamentarios, estableciendo metas, objetivos a largo plazo, con el objetivo de capacitar, brindar estudios y la elaboración de análisis en materia de trabajadores temporales.</t>
  </si>
  <si>
    <t>002-2020</t>
  </si>
  <si>
    <t>María Franecine de Jesús Morales Quiñonez</t>
  </si>
  <si>
    <t>266-2020</t>
  </si>
  <si>
    <t>Cónsul de Acayucan</t>
  </si>
  <si>
    <t>Consulado de Acayucan, Veracruz, México</t>
  </si>
  <si>
    <t>2814</t>
  </si>
  <si>
    <t>Xalapa, Veracruz, México</t>
  </si>
  <si>
    <t>Del 28 de septiembre al 29 de septiembre de 2020</t>
  </si>
  <si>
    <t>Visitar autoridades del estado para determinar acciones para los intercambios culturales y comerciales entre Guatemala y México, asi como preparar temas para la agenda de una posible visita al estado del Embajador Mario Bucaro.</t>
  </si>
  <si>
    <t>Se contemplaron agendas de trabajo con los funcionarios, para una visita del Embajador Búcaro a Veracruz. Se acordaron temas comerciales, cultutales, de educación y otros, importantes para ambas regiones a las cuales se les dará seguimiento.</t>
  </si>
  <si>
    <t>0244-2020</t>
  </si>
  <si>
    <t>Alejandro Farjan Estrada</t>
  </si>
  <si>
    <t xml:space="preserve">Encargado de Negocios, a.i. </t>
  </si>
  <si>
    <t>2881</t>
  </si>
  <si>
    <t>Carlos Ramiro Martinez A.</t>
  </si>
  <si>
    <t>Cataratas del Niagara, Ontario, Canadá</t>
  </si>
  <si>
    <t>Del 19 de septiembre al 20 de septiembre de 2020</t>
  </si>
  <si>
    <t>Comisión oficial por conmemoración del día de la independencia Centroamericana en las Cataratas del Niagara</t>
  </si>
  <si>
    <t>Esta acción contribuyó a conmemorar la independencia de Guatemala y a ejercer una Diplomacia Cultural, para visibilizar y promover los valores culturales del país. Asimismo, la proyección de los colores de las banderas de Centroamérica en u sitio turístico ampliamente reconocido a nivel mundial y especialmente por los canadienses resalta nuevamente las muestras de amistad y acercamiento entre ambos países. Asimismo, se dialogó con los embajadores centroamericanos detalles de la próxima ceremonia de izado de banderas de Centroamérica que se realizará en la Municipalidad de Ottawa el 25 de septiembre del 2020 como una iniciativa regional de conmemorar la independencia centroamericna conjuntamente en la capital canadiense</t>
  </si>
  <si>
    <t>276-2020</t>
  </si>
  <si>
    <t xml:space="preserve">Cónsul General </t>
  </si>
  <si>
    <t>Consulado General de Guatemala en Houston, Texas, EEUU.</t>
  </si>
  <si>
    <t>2911</t>
  </si>
  <si>
    <t>Del 06 de octubre de 2020 al 08 de octubre de 2020</t>
  </si>
  <si>
    <t>Acompañar en la instalación de equipos de informática en el Consulado.</t>
  </si>
  <si>
    <t>Se procedió con el conteo de los documentos personales de identificación - DPI, para ser distribuidos en el resto del consulados de Estados Unidos. Se levantaron dos actas relativas a la recepción de los documentos. Se sostuvieron reuniones con dos empresas que ofrecen ser patrocinadores durante la inauguración del consulado.</t>
  </si>
  <si>
    <t>277-2020</t>
  </si>
  <si>
    <t xml:space="preserve">Vicecónsul General </t>
  </si>
  <si>
    <t>Se brindo acompañamiento en la instalación de equipos de informática en el Consulado. Se procedió con el conteo de los documentos personales de identificación - DPI, para ser distribuidos en el resto del consulados de Estados Unidos. Se levantaron dos actas relativas a la recepción de los documentos. Se sostuvieron reuniones con dos empresas que ofrecen ser patrocinadores durante la inauguración del consulado.</t>
  </si>
  <si>
    <t>0284-2020</t>
  </si>
  <si>
    <t xml:space="preserve">Vicecónsul </t>
  </si>
  <si>
    <t>2927</t>
  </si>
  <si>
    <t>Carlos Ramiro Martinez</t>
  </si>
  <si>
    <t>Ciudad de San Antonio, Texas. Y a la Ciudad de Guatemala</t>
  </si>
  <si>
    <t>Del 15 de octubre al 18 de octubre de 2020</t>
  </si>
  <si>
    <t>Brindar Acompañamiento Consular al connacional Adolfo Juventino Orózco.</t>
  </si>
  <si>
    <t xml:space="preserve">Brindar asistencia especializada y diferenciada durante el vuelo al connacional, la familia comprendiera sobre los procesos de ciudadanos que deben considerar, recibiendo la atencón en todo momento. </t>
  </si>
  <si>
    <t>0270-2020</t>
  </si>
  <si>
    <t>Agregado Cultural con Funciones de Consejero.</t>
  </si>
  <si>
    <t>Embajada de Guatemala ante el Reino de España.</t>
  </si>
  <si>
    <t>3028</t>
  </si>
  <si>
    <t>Del 9 de octubre al 18 de octubre de 2020.</t>
  </si>
  <si>
    <t>Incentivar la inversión de Grupo Nextil en Guatemala, 
Evitar fugas de inversión. 
Facilitar información técnica, administrativa y financiera de acuerdo a lo requerido por Grupo Nextil.</t>
  </si>
  <si>
    <t xml:space="preserve">Concretar una agenda de interés para Nextil, con las principales contrapartes que favorecerán a la instalación de la inversión en Guatemala.
Grupo Nextil se convenció que Guatemala es la mejor opción en la región para hacer sus inversiones. 
Aprobación la capacidad productiva y técnica del país. </t>
  </si>
  <si>
    <t>075-2392633502</t>
  </si>
  <si>
    <t>IBERIA</t>
  </si>
  <si>
    <t>BOLETO</t>
  </si>
  <si>
    <t xml:space="preserve">AEREO </t>
  </si>
  <si>
    <t>0317-2020</t>
  </si>
  <si>
    <t>Vicecónsul General.</t>
  </si>
  <si>
    <t>3111</t>
  </si>
  <si>
    <t>Ciudad de la República de Guatemala</t>
  </si>
  <si>
    <t>Del 13 de noviembre al 15 de noviembre de 2020.</t>
  </si>
  <si>
    <t>Brindar acompañamiento consular correspondiente al connacional menor de edad Iker André Flores Raymundo.</t>
  </si>
  <si>
    <t>Se brindó acompañamiento consular correspondiente al connacional menor de edad Iker André Flores Raymundo, quien se encuentra en situación de vulnerabilidad dentro de la circunscripción del Consulado General de Guatemala en Houston, EEUU.</t>
  </si>
  <si>
    <t>0285-2020</t>
  </si>
  <si>
    <t>Erik Wotzbely Cardona Chávez</t>
  </si>
  <si>
    <t>Cónsul General.</t>
  </si>
  <si>
    <t>Consulado General de Guatemala en Tijuana.</t>
  </si>
  <si>
    <t>3122</t>
  </si>
  <si>
    <t>Ciudad de la Paz, Baja California Sur.</t>
  </si>
  <si>
    <t>Del 18 de octubre al 21 de octubre de 2020.</t>
  </si>
  <si>
    <t>Reforzar los lazos entre Guatemala y Baja California Sur en favor del desarrollo económico y turístico sostenible de ambos territorios.</t>
  </si>
  <si>
    <t xml:space="preserve">Inauguración del Consulado Honario de Guatemala en la Ciudad de la Paz, Baja California Sur, Estados Unidos Mexicanos.
Compromiso para la firma de convenio de cooperacion e intercambio estudiantil entre la Universidad Autónoma de Baja California  Sur y la Universidad de San Carlos de Guatemala. </t>
  </si>
  <si>
    <t>0301-2020</t>
  </si>
  <si>
    <t>Consulado General de Guatemala en Tenosique, Tabasco, Estados Unidos Mexicanos.</t>
  </si>
  <si>
    <t>3404</t>
  </si>
  <si>
    <t>Ciudad de Palenque, Chiapas, México.</t>
  </si>
  <si>
    <t>Del 9 de noviembre al 11 de noviembre de 2020</t>
  </si>
  <si>
    <t>Reunión con Presidente Municipal local, funcionarios del Registro Civil, Instituto nacional de Migración , Grupo Beta,  Oficina de atención al Migrante, Hospital Regional, albergue para migrantes y otras entidades relacionadas con el tema migratorio.</t>
  </si>
  <si>
    <t>Garantía de nuestros connacionales, serán atendidos sin ninguna discriminación en el Hospital General, albergues y por Grupo Beta y que INM los tratará con consideración y total respeto a sus derechos humanos.</t>
  </si>
  <si>
    <t>0298-2020</t>
  </si>
  <si>
    <t>Héctor Ramiro Sipac Cuin</t>
  </si>
  <si>
    <t>Consulado General de Guatemala en San Luis Potosí,  Estados Unidos Mexicanos.</t>
  </si>
  <si>
    <t>3407</t>
  </si>
  <si>
    <t>Ciudad de Guadalajara, Jalisco, México.</t>
  </si>
  <si>
    <t>Del 3 de noviembre al 5 de noviembre de 2020</t>
  </si>
  <si>
    <t>Atender la notificación consular y solicitud girada por le Juez Javier García Muñoz, del centro de justicia penal del primer distrito judicial de jalisco, según acuerdo de convención de viena, sobre relaciones consulares, por juicio oral a guatemalteco Angel Giovanny Sagastume, el 4 de noviembre del año 2020; Reunión con el Juez para verificar la sentencia dictada, reunión con el MP del estado de Jalisco, Licda. Dayana Sanchez.</t>
  </si>
  <si>
    <t>Entrevista privada con el guatemalteco, brindar asistencia y protección consular al privado de libertad, organizar la defensa del abogado defensor según la convención de viena.</t>
  </si>
  <si>
    <t>0242-2020</t>
  </si>
  <si>
    <t>Miguel Roberto Solis Avalos</t>
  </si>
  <si>
    <t>Consejero.</t>
  </si>
  <si>
    <t>Embajada de Guatemala en la República Federal de Alemania.</t>
  </si>
  <si>
    <t>3431</t>
  </si>
  <si>
    <t>Ciudad de Fráncfort del Meno.</t>
  </si>
  <si>
    <t>Del 8 de septiembre al 9 de septiembre de 2020</t>
  </si>
  <si>
    <t>Participación en Investment Management Exhibition</t>
  </si>
  <si>
    <t>Se realizó presentación ante visitantes presenciales y virtuales. Durante la presentación se compartieron ventajas competitivas y comparativas de Guatemala tales como su fortaleza macroeconómica, su ubicación estratégica, las características del mercado local y regional, asi como la legislación vigente para atracción y condiciones especiales para inversionistas extranjeros.</t>
  </si>
  <si>
    <t>401.N11.11.2020</t>
  </si>
  <si>
    <t xml:space="preserve">Marco Antonio Muralles Ortiz </t>
  </si>
  <si>
    <t xml:space="preserve">Consejero Comercial </t>
  </si>
  <si>
    <t>Consulado General de Guatemala en Miami, Florida, Estados Unidos de América.</t>
  </si>
  <si>
    <t>3453</t>
  </si>
  <si>
    <t xml:space="preserve">Rosa Maria Merida de Mora </t>
  </si>
  <si>
    <t>Ciudad de Lake Worth Beach, Florida.</t>
  </si>
  <si>
    <t>Del 9 de noviembre al 12 de noviembre de 2020.</t>
  </si>
  <si>
    <t>El integro la promocion del Encuentro de Negocios con el Migrante que se llevara a cabo del 23 al 25 de noviembre de 2020.</t>
  </si>
  <si>
    <t xml:space="preserve">Acción que contribuyo a las empresas comercializadoras de produtos guatemaltecos. A cada una se le presentó la red de consejeros comerciles y sus funciones, así mismo se acordo intercambio de información comercial y de inversion comercial y para sus asociados, principalmente los guatemaltecos, se concentro en apoyar los asiciados que han sido efectados por la disminución de ventas. </t>
  </si>
  <si>
    <t>0294-2020</t>
  </si>
  <si>
    <t>Randy Estuardo Castillo Tocay</t>
  </si>
  <si>
    <t xml:space="preserve">Cónsul </t>
  </si>
  <si>
    <t>3454</t>
  </si>
  <si>
    <t>Ciudad de Laredo, Texas.</t>
  </si>
  <si>
    <t>Del 29 de octubre al 30 de octubre de 2020</t>
  </si>
  <si>
    <t>Visita de trabajo con autoridades migratorias y locales de dicha ciudad.</t>
  </si>
  <si>
    <t>Se verificaron las condiciones de las instalaciones de los diferentes centros de detención y procedimientos, la atención de los mismos a los connacionales. Se logro estrechar lazos de cooperación con la Patrulla Fronteriza en Ladero, avanzando con la coordinación de esfuerzos contra la desinformación sobre la migración que promueven los grupos delictivos en redes sociales y los riesgos a los que exponen las personas que resultan las víctimas.</t>
  </si>
  <si>
    <t>0295-2020</t>
  </si>
  <si>
    <t>María del Rosario Ovando Castro</t>
  </si>
  <si>
    <t>Vicecónsul.</t>
  </si>
  <si>
    <t>Ciudad de Laredo, Texas</t>
  </si>
  <si>
    <t>Se logró verificar el estado físico y anímico de connacionales en custodia de dichos centros en la ciudad de Laredo, dichos acercamiento resultó con nuevos canales de comunicación que permiten dar una pronta solución a solicitudes presentadas por connacionales durante las visitas sobre sus pertenencias.</t>
  </si>
  <si>
    <t>0265-2020 y 0275-2020</t>
  </si>
  <si>
    <t>Claudia Nohemi Gatica Santos de Moreno</t>
  </si>
  <si>
    <t>Consulado General de Guatemala en Seattle, Washington,Estados Unidos de América.</t>
  </si>
  <si>
    <t>3463</t>
  </si>
  <si>
    <t>Ciudad de Beaverton, Oregon, EUA y Condado de Jackson, Oregon.</t>
  </si>
  <si>
    <t>Del 3 de octubre al 4 de octubre de 2020.</t>
  </si>
  <si>
    <t>Brindar orientación, asistencia y atención a los connacionales afectados por los incendios forestales que ocurrieron en el Condado Jackson, al sur del Estado de Oregon.</t>
  </si>
  <si>
    <t>En coordinación con la Cónsul Honorario de Guatemala en Portland, Oregon, y el Asistente Consular del Consulado General, se verifico la situación de los guatemaltecos afectados por el incendio forestal Almeda, que afecto las ciudades de Phoenix, Talent, Ashland y Medford, ubicadas en el Condado Jackson al sur de Oregon. La Misión Conular brindó orientación y asistencia a los connacionales en la Iglesia Casa del Padreubicada en el Condado Jackson y realizón una visita a las ciuidades afectadas por los incendios, verificando la destrucción total de viviendas y vehículos de las personas afectadas.</t>
  </si>
  <si>
    <t>0293-2020</t>
  </si>
  <si>
    <t>Consulado General de Guatemala en Tenosique, Tabasco, México.</t>
  </si>
  <si>
    <t>3464</t>
  </si>
  <si>
    <t>Municipio de Candelaria, Campeche, México.</t>
  </si>
  <si>
    <t>Del 29 de octubre de 2020 al 30 de octubre de 2020</t>
  </si>
  <si>
    <t>Reunión con Presidente Municipal, Registro Civil, Autoridades de Seguridad y Salud del Municipio de Candelaria.</t>
  </si>
  <si>
    <t xml:space="preserve">Garantía de nuestros connacionales, incluyendo los habitantes del asentamiento Laguna Larga, seguirán siendo atendidos sin ninguna discriminación en el Hospital Regional. Eliminación del inconveniente de tener que apostillar los documentos de soporte de los padres guatemaltecos de niños nacidos en México para inscribirlos y aceptación de solos una certificación de nuestro Consulado para el efecto. Garantía de que los guatemaltecos provenientes de aldeas fronterizas, no tengan inconvenientes con la Policía Municipal cuando ingresen a Candelaria en vehículos para realizar comprar de aprovisionamiento. </t>
  </si>
  <si>
    <t>0345-2020</t>
  </si>
  <si>
    <t>Carlos Eduardo Bran Gómez</t>
  </si>
  <si>
    <t>Ministro Consejero.</t>
  </si>
  <si>
    <t>Embajada de Guatemala ante el Reino de los Países Bajos.</t>
  </si>
  <si>
    <t>3468</t>
  </si>
  <si>
    <t>Ciudad de la República de Guatemala.</t>
  </si>
  <si>
    <t>Del 24 de noviembre al 26 de noviembre de 2020</t>
  </si>
  <si>
    <t>Obtener documentos sensibles referentes al caso del Diferendo Territorial, Insular y Marítimo de Guatemala en contra de Belice.</t>
  </si>
  <si>
    <t>Se visitó la Unidad de Soberanía y Dominio del Ministerio de Relaciones Exteriores, con el fin de hacer entrega de los documentos de carácter confidencial y en valija diplomática, a ser firmados por la Embajadora Maritza Ruiz de Vielman, Directora Ejecutiva de la Unidad de Soberanía y Dominio.</t>
  </si>
  <si>
    <t>0350-2020</t>
  </si>
  <si>
    <t>Embajador.</t>
  </si>
  <si>
    <t>Embajada de Guatemala en la República de Sudáfrica.</t>
  </si>
  <si>
    <t>3486</t>
  </si>
  <si>
    <t>Ciudad de Durban, Provincia de KwaZulu-Natal.</t>
  </si>
  <si>
    <t>Del 2 de diciembre al 5 de diciembre de 2020.</t>
  </si>
  <si>
    <t>Comisión oficial a la ciudad Durban, Provincia de KwaZulu-Natal, República de Sudáfrica para la promoción de las relaciones comerciales bilaterales. Visitas a las cámaras de industria y comercio y autoridades administrativas del Puerto de Durban.</t>
  </si>
  <si>
    <t>Sudáfrica presenta potencial para ser un aliado estratégico importante de gran envergadura para el comercio nacional. Las gestiones realizadas por la Embajada de Guatemala en Sudáfrica han estado orientadas hacia la obtención de excelentes resultados en la prioridad económica y comercial en resonancia con las líneas específicas de la politica exterior guatemalteca. Asimismo, es importante acotar que la estatura económica, política y social de Sudáfrica está por encima de todos los países del contiente africano.</t>
  </si>
  <si>
    <t>0318-2020</t>
  </si>
  <si>
    <t xml:space="preserve">Mario Adolfo Búcaro Flores </t>
  </si>
  <si>
    <t>Embajador Extraodinario y Plenipotenciario.</t>
  </si>
  <si>
    <t>Embajada de Guatemala en los Estados Unidos Mexicanos.</t>
  </si>
  <si>
    <t>3510</t>
  </si>
  <si>
    <t>Ciudades de Merida Yucatan, Cancun, Benito Jaurez, Quintana Roo.</t>
  </si>
  <si>
    <t>Del 15 de noviembre al 21 de noviembre del 2020.</t>
  </si>
  <si>
    <t xml:space="preserve">Visita de trabajo con la finalidad de realizar las gestioness correspondientes para el cierre y apertura de los Consulado ubicados en dichas ciudades. </t>
  </si>
  <si>
    <t>Se conversó sobre diversos temas de interés común, así como la posibilidad de realizar proyectos conjuntos entre Mérida y Guatemala, contribuyendo asi al aumento en el bienestar tanto de la población meridana como de la guatemalteca. En la reunión se considero la ayuda que brinda esta Asociación Civil hacia las mujeres que se encuentran en estado de gestación, brindano techo y alimentos.</t>
  </si>
  <si>
    <t>0289-2020</t>
  </si>
  <si>
    <t>3671</t>
  </si>
  <si>
    <t>Ciudades de la Paz y Tijuana , Baja Califormia Estados Unidos Mexicanos.</t>
  </si>
  <si>
    <t>Del 19 de octubre al 22 de octubre de 2020.</t>
  </si>
  <si>
    <t>Vista de trabajo por tema de protección migratoria en dicho Estado; asi como participar en la inauguración del Consulado Honorario en la Paz Baja, California Sur.</t>
  </si>
  <si>
    <t xml:space="preserve">Se abordaron temas de interés con la finalidad de estrechar lazos de amistad y comeciales entre Guatemala y la Paz, especificamente en los temas de Turismo, Caboteje y acuacultura, asi mismo se abordo tema referente a la Migracion y se cometo que BCS es el único  estado donde no hay detenidos. </t>
  </si>
  <si>
    <t>0351-2020</t>
  </si>
  <si>
    <t>Embajador Extraordinario y Plenipotenciario.</t>
  </si>
  <si>
    <t>Embajada de Guatemala en la República de Austria.</t>
  </si>
  <si>
    <t>3702</t>
  </si>
  <si>
    <t>Ciudad de Bratislava, República Eslovaca.</t>
  </si>
  <si>
    <t>Del 1 de diciembre al 2 de diciembre de 2020.</t>
  </si>
  <si>
    <t>Presentar Cartas Credenciales ante el Gobierno de la República Eslovaca.</t>
  </si>
  <si>
    <t>Durante la ceremonia de presentación de Cartas Credenciales a la Presidenta de la República Eslovaca, S.E. Zuzana Caputová, tuvo lugar en el Palacio Presidencial, conjuntamente con siete embajadores concurrentes. (en orden de precedencia: Irán, Omán, Australia, Bosnia y Herzegovina, Guatemala, México y Corea del Norte).</t>
  </si>
  <si>
    <t>0352-2020</t>
  </si>
  <si>
    <t>Ciudad de Praga, República Checa</t>
  </si>
  <si>
    <t>Del 8 de diciembre al 10 de diciembre de 2020.</t>
  </si>
  <si>
    <t>Presentar Cartas Credenciales ante el Gobierno de la República Checa.</t>
  </si>
  <si>
    <t>Se presentaron las Copias de Eestilo de las Cartas Credenciales a la Directora de Protocolo, Embajadora Markéta Sarbochová, junto a los Embajadores designados de Japón, Grecia, Sultanato de Omán y Cambodia.</t>
  </si>
  <si>
    <t>0296-2020</t>
  </si>
  <si>
    <t>Primer secretario y Cónsul.</t>
  </si>
  <si>
    <t>Embajade de Guatemala en Canadá.</t>
  </si>
  <si>
    <t>3717</t>
  </si>
  <si>
    <t>Ciudades Delta, Abbotsford, Vancouver, Columbira Británica, Canadá.</t>
  </si>
  <si>
    <t>Visita de trabajo para llevar a cabo la captura de datos para pasaportes de los trabajadores temporales agrícolas que habitan en las ciudades de Delta, Abbotsfod y Vancouver.</t>
  </si>
  <si>
    <t>La sección consular de la embajada de Guatemala en Canadá recibió solicitudes de las fincas Mucci y Double Diamond ubicadas en la ciudad de Leamington, Ontario para realizar la captura de datos con el propósito de renovar pasaportes a los trabajadores agrícolas temporales que laboran en las mismas para que sus contratos fueran renovados. Con la captura de datos para la renovación de pasaportes los trabajadores temporales gozaran de una renovación de contrato laboral por un período de dos años sin tener que retornar a Guatemala debido a la emergencia sanitaria del COVID-19. Adiconalmente se le apoya al trabajador temporal guatemalteco en el proceso de documentación ya que el realizar el viaje desde la ciudad de Leamington hasta la cuidad de Leamington hasta la ciudad de Ottawa, donde se encuentra ubicada la Embajada, le significa al trabajador un alto costo ya que debe pagar por su transporte, alimentación y hospedaje ya que debe3 recorrer aproximadamente 800 kilómetros.</t>
  </si>
  <si>
    <t>0299-2020</t>
  </si>
  <si>
    <t>Del 20 de noviembre al 24 de noviembre del 2020.</t>
  </si>
  <si>
    <t>Visita de trabajo para llevar a cabo la captura de datos para pasaportes de los trabajadores temporales agrícolas que habitan en dichas ciudades.</t>
  </si>
  <si>
    <t>Con la apertura de datos para la renovación de pasaportes los trabajadores temporales gozaran de una renovación de contrato laboral por un periodo de dos años sin tener que retornar a Guatemala debido a la emergencia sanitaria COVID-19, reduciendo así el costo ya que el trabajador debe pagar el trasporte de viaje a la ciudad de Ottawa para realizar dicho proceso.</t>
  </si>
  <si>
    <t>0374-2020</t>
  </si>
  <si>
    <t>3743</t>
  </si>
  <si>
    <t>Ciudad Reynosa, Tamaulipas, Estados Unidos Americanos.</t>
  </si>
  <si>
    <t>Del 8 de diciembre al 9 de diciembre de 2020.</t>
  </si>
  <si>
    <t>Visita de trabajo con la finalidad de supervisar los avances de los trabajos en las intaciones de la Estación Migratoria que atiende a la población migrante guatemalteca. Y tratar el tema sobre los planes de trabajo Binacinales, Migratorias 2021.</t>
  </si>
  <si>
    <t xml:space="preserve">Se le dio el debido seguimiento en el caso de las dos personas rescatadas por la Guardia Nacional de Reynosa en una casa de seguridad. La autoridad migratorio reintero el compromiso del INM de cooperar y trabajar en conjunto con la Embajada de Guatemala en la solucion del probema de la migracion irregular y sobre su prevencion. </t>
  </si>
  <si>
    <t>0302-2020</t>
  </si>
  <si>
    <t>Vivian Gabriela Morales Chicó</t>
  </si>
  <si>
    <t>Agregado Comercial con Funciones de Consejero Comercial.</t>
  </si>
  <si>
    <t>Consulado General de Guatemala en Nueva York,  Estados Uniddos de América.</t>
  </si>
  <si>
    <t>3760</t>
  </si>
  <si>
    <t>Shirley Aguilar Hernández</t>
  </si>
  <si>
    <t>Ciudades de Trenton, Nueva Jersey y Philadelphia, EEUU.</t>
  </si>
  <si>
    <t>Del 17 de noviembre al 20 de noviembre de 2020</t>
  </si>
  <si>
    <t>Realizar visita con Agenda Comercial, para identificar áreas de oportunidad comercial y vinculación con aliados estratégicos.</t>
  </si>
  <si>
    <t>1). Vincular ofertas guatemaltecas y demanda de productos con Asociación de Guatemaltecos Comerciantes de Trenton; 2). Facilitación de conocimientos en materia de logística de importación; 3). Mapeo de aliados estratégicos, promoción de eventos y proyectos e identificación de oportunidades para promover la gastronomía guatemalteca en la Ciudad de Philadelphia, EEUU.</t>
  </si>
  <si>
    <t>0346-2020</t>
  </si>
  <si>
    <t>Cónsul.</t>
  </si>
  <si>
    <t>Consulado de Guatemala en Acayucan, Veracruz, Estados Unidos Mexicanos.</t>
  </si>
  <si>
    <t>3793</t>
  </si>
  <si>
    <t>Ciudad de Veracruz.</t>
  </si>
  <si>
    <t>20 de noviembre del 2020</t>
  </si>
  <si>
    <t>Determinar la situación actual de las cuentas del Consulado y se notifique formalmente, motivo y razón de la cancelación de las cuentas.  Y sean entregados los montos correspondientes en dólares américanos y pesos mexicanos.</t>
  </si>
  <si>
    <t>Solventar la inconsistencia de las cuentas y establecer el procedimiento para la creación de las nuevas cuentas para la Misión.</t>
  </si>
  <si>
    <t>0387-2020</t>
  </si>
  <si>
    <t>Del 14 de diciembre al 16 de diciembre de 2020</t>
  </si>
  <si>
    <t>Acercamiento a la Comisión Nacional de Derechos Humaos para abordar los temas relacionados a los inmigrantes y, buscar en partícular, tratar el tema de los albergues para los NNA no acompañados.</t>
  </si>
  <si>
    <t>Lo esperado según el Cónsul, es que se reconozca la impotancia de los albergues para los NNA no acompañados, ya que actualmente deben ser trasladados a albergues en ciudades lejanas u otros estados.</t>
  </si>
  <si>
    <t>N-30/452/2020</t>
  </si>
  <si>
    <t xml:space="preserve">Juan Fernando Lantán Santos </t>
  </si>
  <si>
    <t>3812</t>
  </si>
  <si>
    <t>Ciudad de Villa Hermosa, Tabasco, México.</t>
  </si>
  <si>
    <t>Del 10 de diciembre al 12 de diciembre de 2020</t>
  </si>
  <si>
    <t>Reunión en fiscalia de homicidios, Juzgado de tercera instancia, Dirección  de ejecucuón de penas y Fiscalía General de Justicia.</t>
  </si>
  <si>
    <t>Verificación de los procedimientos en juzgados para proceso legal de guatemaltecos que se encuentran en  CERESOS y CARCEL municipal</t>
  </si>
  <si>
    <t>0380-2020</t>
  </si>
  <si>
    <t>San Francisco,Campeche, México.</t>
  </si>
  <si>
    <t>Reunión con funcionarios de la Secretaría de Relaciones Exteriores y del Instituo Nacional de Migración , ademas de diretivos de Empresa de Plantación de Sabila en la Ciudad de San Francisco, Campeche, México.</t>
  </si>
  <si>
    <t>Agilizar los tramites para estancia legal en el pais de trabajadores guatemaltecos de empresarios cosechadores de sábila y tambien de los connacionales de las comunidades asentadas por COMAR durante el conflicto armado interno de Guatemala en el estado de Campeche, tramite que les otorgará muchos beneficios en este pais.</t>
  </si>
  <si>
    <t>0381-2020</t>
  </si>
  <si>
    <t>Del 13 de diciembre al 15 de diciembre de 2020</t>
  </si>
  <si>
    <t>Reunión don Director de la Aduana de Dos Bocas, Municipio de Paraiso, servicios de vehiculo en la Ciudad de Villa Hermosa, Tabasco, México.</t>
  </si>
  <si>
    <t>Se estableció una buena relación con el Director de la Aduana para garantizatr a los guatemaltecos que internan vehículos y mercadería en territorio mexicano, obtener un trato justo e información adecuada para el pago de los impuestos respectivos.</t>
  </si>
  <si>
    <t>0364-2020</t>
  </si>
  <si>
    <t>3854</t>
  </si>
  <si>
    <t xml:space="preserve">Shirley Aguilar Barrera </t>
  </si>
  <si>
    <t>Ciudad de Karnes, Texas</t>
  </si>
  <si>
    <t>Del 9 de diciembre al 11 de diciembre de 2020</t>
  </si>
  <si>
    <t>Reunión con autoridades regionales de Servicio de Control de Inmigración y Aduanas</t>
  </si>
  <si>
    <t>Reactivar las visitas presenciales, suspendidas derivado de la pandemia, para fomentar la colaboración en la protección, atención y asistencia entre esta misión consular, las autoridades locales y los centros de detención, lograndolo a través de espacios de enlaces.</t>
  </si>
  <si>
    <t>0365-2020</t>
  </si>
  <si>
    <t>Vicecónsul</t>
  </si>
  <si>
    <t>Fomentar la buena comunicación y el diálogo abierto para garantizar en todo momento la seguridad y el bienestar de los connacionales. Se acordó incrementar ese tipo de reuniones periódicas y continuar uniendo esfuerzos para seguir trabajando en equipo.</t>
  </si>
  <si>
    <t>0367-2020</t>
  </si>
  <si>
    <t>Selvin Efraín Isales Palencias</t>
  </si>
  <si>
    <t>Tercer Secretario.</t>
  </si>
  <si>
    <t>Consulado de Guatemala en Lake Worth, Florida, Estados Unidos de Amércia.</t>
  </si>
  <si>
    <t>3859</t>
  </si>
  <si>
    <t>Houston, Texas, Estados Unidos de Amércia.</t>
  </si>
  <si>
    <t>Del 04 de diciembre al 08 de diciembre de 2020</t>
  </si>
  <si>
    <t>Realizar trabajos de revisión, mantenimiento y pruebas a los equipos de impresión de pasaportes.</t>
  </si>
  <si>
    <t>Se realizaron los trabajos de revisión mantenimiento, pruebas y soporte técnico de los equipos de impresión de pasaportes, los cuales quedaron funcionando correctamente, así como se dejó en funcionamiento tres impresoras, cumpliendo satisfactoriamente con lo designado en dicha visita.</t>
  </si>
  <si>
    <t>Houston, Texas, Estados Unidos de Amércia</t>
  </si>
  <si>
    <t>TOTAL DE VIAJES INTERNACIONALES</t>
  </si>
</sst>
</file>

<file path=xl/styles.xml><?xml version="1.0" encoding="utf-8"?>
<styleSheet xmlns="http://schemas.openxmlformats.org/spreadsheetml/2006/main">
  <numFmts count="40">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quot;$&quot;* #,##0.00_);_(&quot;$&quot;* \(#,##0.00\);_(&quot;$&quot;* &quot;-&quot;??_);_(@_)"/>
    <numFmt numFmtId="174" formatCode="dd\ mmmm"/>
    <numFmt numFmtId="175" formatCode="_([$$-409]* #,##0.00_);_([$$-409]* \(#,##0.00\);_([$$-409]* &quot;-&quot;??_);_(@_)"/>
    <numFmt numFmtId="176" formatCode="_([$Q.-409]* #,##0.00_);_([$Q.-409]* \(#,##0.00\);_([$Q.-409]* &quot;-&quot;??_);_(@_)"/>
    <numFmt numFmtId="177" formatCode="mmm\-dd"/>
    <numFmt numFmtId="178" formatCode="[$-100A]dddd\,\ dd&quot; de &quot;mmmm&quot; de &quot;yyyy"/>
    <numFmt numFmtId="179" formatCode="[$-100A]hh:mm:ss\ AM/PM"/>
    <numFmt numFmtId="180" formatCode="dd\-m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dd/mm/yyyy;@"/>
    <numFmt numFmtId="186" formatCode="#,##0.00;[Red]#,##0.00"/>
    <numFmt numFmtId="187" formatCode="d/mm/yyyy;@"/>
    <numFmt numFmtId="188" formatCode="dd\-mm\-yy;@"/>
    <numFmt numFmtId="189" formatCode="0.000"/>
    <numFmt numFmtId="190" formatCode="0.0"/>
    <numFmt numFmtId="191" formatCode="#,##0.00000"/>
    <numFmt numFmtId="192" formatCode="0.00;[Red]0.00"/>
    <numFmt numFmtId="193" formatCode="0_);\(0\)"/>
    <numFmt numFmtId="194" formatCode="0.00000"/>
    <numFmt numFmtId="195" formatCode="&quot;Q&quot;#,##0.00"/>
  </numFmts>
  <fonts count="56">
    <font>
      <sz val="10"/>
      <name val="Arial"/>
      <family val="0"/>
    </font>
    <font>
      <u val="single"/>
      <sz val="10"/>
      <color indexed="12"/>
      <name val="Arial"/>
      <family val="2"/>
    </font>
    <font>
      <u val="single"/>
      <sz val="10"/>
      <color indexed="36"/>
      <name val="Arial"/>
      <family val="2"/>
    </font>
    <font>
      <b/>
      <sz val="10"/>
      <name val="Arial"/>
      <family val="2"/>
    </font>
    <font>
      <sz val="10"/>
      <name val="Cambria"/>
      <family val="1"/>
    </font>
    <font>
      <sz val="10.5"/>
      <name val="Arial"/>
      <family val="2"/>
    </font>
    <font>
      <b/>
      <sz val="10"/>
      <name val="Cambria"/>
      <family val="1"/>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b/>
      <sz val="10"/>
      <color indexed="8"/>
      <name val="Arial"/>
      <family val="2"/>
    </font>
    <font>
      <sz val="10"/>
      <color indexed="8"/>
      <name val="Cambria"/>
      <family val="1"/>
    </font>
    <font>
      <sz val="10.5"/>
      <color indexed="8"/>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10"/>
      <color theme="1"/>
      <name val="Arial"/>
      <family val="2"/>
    </font>
    <font>
      <sz val="10"/>
      <color theme="0"/>
      <name val="Arial"/>
      <family val="2"/>
    </font>
    <font>
      <b/>
      <sz val="10"/>
      <color rgb="FF000000"/>
      <name val="Arial"/>
      <family val="2"/>
    </font>
    <font>
      <sz val="10"/>
      <color rgb="FF000000"/>
      <name val="Cambria"/>
      <family val="1"/>
    </font>
    <font>
      <sz val="10.5"/>
      <color rgb="FF000000"/>
      <name val="Arial"/>
      <family val="2"/>
    </font>
    <font>
      <sz val="10"/>
      <color rgb="FFFFFFFF"/>
      <name val="Arial"/>
      <family val="0"/>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indexed="65"/>
        <bgColor indexed="64"/>
      </patternFill>
    </fill>
    <fill>
      <patternFill patternType="solid">
        <fgColor rgb="FF00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right/>
      <top style="thin"/>
      <bottom style="thin"/>
    </border>
    <border>
      <left/>
      <right/>
      <top style="thin"/>
      <bottom/>
    </border>
    <border>
      <left style="thin"/>
      <right style="thin"/>
      <top/>
      <bottom style="thin"/>
    </border>
    <border>
      <left style="thin"/>
      <right style="thin"/>
      <top style="thin"/>
      <bottom>
        <color indexed="63"/>
      </bottom>
    </border>
    <border>
      <left style="thin"/>
      <right style="thin"/>
      <top>
        <color indexed="63"/>
      </top>
      <bottom style="thick">
        <color rgb="FFFFFFFF"/>
      </bottom>
    </border>
    <border>
      <left style="thin"/>
      <right style="thin"/>
      <top>
        <color indexed="63"/>
      </top>
      <bottom>
        <color indexed="63"/>
      </bottom>
    </border>
    <border>
      <left style="thin">
        <color rgb="FF000000"/>
      </left>
      <right style="thin">
        <color rgb="FF000000"/>
      </right>
      <top>
        <color rgb="FF000000"/>
      </top>
      <bottom>
        <color rgb="FF000000"/>
      </bottom>
    </border>
    <border>
      <left/>
      <right style="thin"/>
      <top style="thin"/>
      <bottom/>
    </border>
    <border>
      <left style="thin"/>
      <right style="thin"/>
      <top style="thin">
        <color theme="4"/>
      </top>
      <bottom style="thin">
        <color rgb="FF000000"/>
      </bottom>
    </border>
    <border>
      <left style="thin"/>
      <right style="thin"/>
      <top style="thin"/>
      <bottom style="thin">
        <color rgb="FF000000"/>
      </bottom>
    </border>
    <border>
      <left style="thin"/>
      <right/>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04">
    <xf numFmtId="0" fontId="0" fillId="0" borderId="0" xfId="0" applyAlignment="1">
      <alignment/>
    </xf>
    <xf numFmtId="0" fontId="48" fillId="0" borderId="10" xfId="0" applyFont="1" applyBorder="1" applyAlignment="1">
      <alignment horizontal="center" vertical="center"/>
    </xf>
    <xf numFmtId="49" fontId="0" fillId="0" borderId="10" xfId="0" applyNumberFormat="1"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wrapText="1"/>
      <protection locked="0"/>
    </xf>
    <xf numFmtId="4" fontId="0"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 fontId="0" fillId="0" borderId="10" xfId="0" applyNumberFormat="1" applyFont="1" applyBorder="1" applyAlignment="1">
      <alignment horizontal="right" vertical="center" wrapText="1"/>
    </xf>
    <xf numFmtId="185" fontId="0" fillId="0" borderId="10" xfId="0" applyNumberFormat="1" applyFont="1" applyBorder="1" applyAlignment="1">
      <alignment horizontal="center" vertical="center" wrapText="1"/>
    </xf>
    <xf numFmtId="186" fontId="0" fillId="0" borderId="10" xfId="0" applyNumberFormat="1" applyFont="1" applyBorder="1" applyAlignment="1">
      <alignment horizontal="right" vertical="center" wrapText="1"/>
    </xf>
    <xf numFmtId="4" fontId="49" fillId="0" borderId="10"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0" fontId="49" fillId="0" borderId="10" xfId="0" applyNumberFormat="1" applyFont="1" applyBorder="1" applyAlignment="1">
      <alignment horizontal="center" vertical="center" wrapText="1"/>
    </xf>
    <xf numFmtId="180" fontId="0" fillId="0" borderId="10" xfId="0" applyNumberFormat="1" applyFont="1" applyBorder="1" applyAlignment="1">
      <alignment horizontal="center" vertical="center" wrapText="1"/>
    </xf>
    <xf numFmtId="4" fontId="0" fillId="0" borderId="10" xfId="0" applyNumberFormat="1" applyFont="1" applyFill="1" applyBorder="1" applyAlignment="1">
      <alignment horizontal="right" vertical="center" wrapText="1"/>
    </xf>
    <xf numFmtId="4" fontId="48" fillId="0" borderId="10" xfId="0" applyNumberFormat="1" applyFont="1" applyFill="1" applyBorder="1" applyAlignment="1">
      <alignment horizontal="right" vertical="center" wrapText="1"/>
    </xf>
    <xf numFmtId="4" fontId="49" fillId="0" borderId="10" xfId="0" applyNumberFormat="1" applyFont="1" applyBorder="1" applyAlignment="1">
      <alignment horizontal="right" vertical="center" wrapText="1"/>
    </xf>
    <xf numFmtId="0" fontId="0" fillId="0" borderId="10" xfId="54" applyFont="1" applyBorder="1" applyAlignment="1">
      <alignment horizontal="center" vertical="center"/>
      <protection/>
    </xf>
    <xf numFmtId="0" fontId="0" fillId="0" borderId="10" xfId="54" applyFont="1" applyBorder="1" applyAlignment="1">
      <alignment vertical="center"/>
      <protection/>
    </xf>
    <xf numFmtId="180" fontId="0" fillId="0" borderId="10" xfId="54" applyNumberFormat="1" applyFont="1" applyBorder="1" applyAlignment="1">
      <alignment horizontal="center" vertical="center" wrapText="1"/>
      <protection/>
    </xf>
    <xf numFmtId="49" fontId="0" fillId="0" borderId="10" xfId="54" applyNumberFormat="1" applyFont="1" applyBorder="1" applyAlignment="1">
      <alignment horizontal="center" vertical="center" wrapText="1"/>
      <protection/>
    </xf>
    <xf numFmtId="185" fontId="0" fillId="0" borderId="10" xfId="54" applyNumberFormat="1"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4" fontId="0" fillId="0" borderId="10" xfId="54" applyNumberFormat="1" applyFont="1" applyBorder="1" applyAlignment="1">
      <alignment horizontal="right" vertical="center" wrapText="1"/>
      <protection/>
    </xf>
    <xf numFmtId="186" fontId="0" fillId="0" borderId="10" xfId="54" applyNumberFormat="1" applyFont="1" applyBorder="1" applyAlignment="1">
      <alignment horizontal="right" vertical="center" wrapText="1"/>
      <protection/>
    </xf>
    <xf numFmtId="49" fontId="0" fillId="0" borderId="10" xfId="54" applyNumberFormat="1" applyFont="1" applyBorder="1" applyAlignment="1">
      <alignment horizontal="right" vertical="center" wrapText="1"/>
      <protection/>
    </xf>
    <xf numFmtId="0" fontId="0" fillId="33" borderId="10" xfId="54" applyFont="1" applyFill="1" applyBorder="1" applyAlignment="1">
      <alignment horizontal="center" vertical="center" wrapText="1"/>
      <protection/>
    </xf>
    <xf numFmtId="4" fontId="49" fillId="0" borderId="10" xfId="54" applyNumberFormat="1" applyFont="1" applyBorder="1" applyAlignment="1">
      <alignment horizontal="right" vertical="center" wrapText="1"/>
      <protection/>
    </xf>
    <xf numFmtId="4" fontId="49" fillId="33" borderId="10" xfId="54" applyNumberFormat="1" applyFont="1" applyFill="1" applyBorder="1" applyAlignment="1">
      <alignment horizontal="center" vertical="center" wrapText="1"/>
      <protection/>
    </xf>
    <xf numFmtId="0" fontId="49" fillId="0" borderId="10" xfId="54" applyFont="1" applyBorder="1" applyAlignment="1">
      <alignment horizontal="center" vertical="center" wrapText="1"/>
      <protection/>
    </xf>
    <xf numFmtId="4" fontId="49" fillId="0" borderId="10" xfId="54" applyNumberFormat="1" applyFont="1" applyBorder="1" applyAlignment="1">
      <alignment horizontal="center" vertical="center" wrapText="1"/>
      <protection/>
    </xf>
    <xf numFmtId="4" fontId="49" fillId="0" borderId="10" xfId="54" applyNumberFormat="1" applyFont="1" applyFill="1" applyBorder="1" applyAlignment="1">
      <alignment horizontal="right" vertical="center" wrapText="1"/>
      <protection/>
    </xf>
    <xf numFmtId="186" fontId="49" fillId="0" borderId="10" xfId="54" applyNumberFormat="1" applyFont="1" applyFill="1" applyBorder="1" applyAlignment="1">
      <alignment horizontal="right" vertical="center" wrapText="1"/>
      <protection/>
    </xf>
    <xf numFmtId="180" fontId="0" fillId="0" borderId="10" xfId="54" applyNumberFormat="1" applyFont="1" applyFill="1" applyBorder="1" applyAlignment="1">
      <alignment horizontal="center" vertical="center" wrapText="1"/>
      <protection/>
    </xf>
    <xf numFmtId="0" fontId="49" fillId="0" borderId="10" xfId="54" applyFont="1" applyFill="1" applyBorder="1" applyAlignment="1">
      <alignment horizontal="center" vertical="center" wrapText="1"/>
      <protection/>
    </xf>
    <xf numFmtId="49" fontId="0" fillId="0" borderId="10" xfId="54" applyNumberFormat="1" applyFont="1" applyFill="1" applyBorder="1" applyAlignment="1">
      <alignment horizontal="center" vertical="center" wrapText="1"/>
      <protection/>
    </xf>
    <xf numFmtId="4" fontId="0" fillId="0" borderId="10" xfId="54" applyNumberFormat="1" applyFont="1" applyFill="1" applyBorder="1" applyAlignment="1">
      <alignment horizontal="right" vertical="center" wrapText="1"/>
      <protection/>
    </xf>
    <xf numFmtId="186" fontId="49" fillId="0" borderId="10" xfId="54" applyNumberFormat="1" applyFont="1" applyBorder="1" applyAlignment="1">
      <alignment horizontal="right" vertical="center" wrapText="1"/>
      <protection/>
    </xf>
    <xf numFmtId="4" fontId="49" fillId="33" borderId="10" xfId="54" applyNumberFormat="1" applyFont="1" applyFill="1" applyBorder="1" applyAlignment="1">
      <alignment horizontal="right" vertical="center" wrapText="1"/>
      <protection/>
    </xf>
    <xf numFmtId="4" fontId="0" fillId="0" borderId="10" xfId="54" applyNumberFormat="1" applyFont="1" applyBorder="1" applyAlignment="1">
      <alignment horizontal="center" vertical="center"/>
      <protection/>
    </xf>
    <xf numFmtId="186" fontId="0" fillId="0" borderId="10" xfId="54" applyNumberFormat="1" applyFont="1" applyFill="1" applyBorder="1" applyAlignment="1">
      <alignment horizontal="right" vertical="center" wrapText="1"/>
      <protection/>
    </xf>
    <xf numFmtId="0" fontId="0" fillId="0" borderId="10" xfId="54" applyFont="1" applyFill="1" applyBorder="1" applyAlignment="1">
      <alignment horizontal="center" vertical="center" wrapText="1"/>
      <protection/>
    </xf>
    <xf numFmtId="0" fontId="0" fillId="0" borderId="10" xfId="54" applyFont="1" applyFill="1" applyBorder="1" applyAlignment="1">
      <alignment vertical="center"/>
      <protection/>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49" fontId="0" fillId="0" borderId="10" xfId="54" applyNumberFormat="1" applyFont="1" applyBorder="1" applyAlignment="1">
      <alignment vertical="center" wrapText="1"/>
      <protection/>
    </xf>
    <xf numFmtId="0" fontId="0" fillId="0" borderId="10" xfId="54" applyFont="1" applyBorder="1" applyAlignment="1">
      <alignment vertical="center" wrapText="1"/>
      <protection/>
    </xf>
    <xf numFmtId="174" fontId="50" fillId="34" borderId="10" xfId="54" applyNumberFormat="1" applyFont="1" applyFill="1" applyBorder="1" applyAlignment="1">
      <alignment horizontal="center" vertical="center" wrapText="1"/>
      <protection/>
    </xf>
    <xf numFmtId="0" fontId="50" fillId="34" borderId="10" xfId="54" applyFont="1" applyFill="1" applyBorder="1" applyAlignment="1">
      <alignment horizontal="center" vertical="center" wrapText="1"/>
      <protection/>
    </xf>
    <xf numFmtId="185" fontId="50" fillId="34" borderId="10" xfId="54" applyNumberFormat="1" applyFont="1" applyFill="1" applyBorder="1" applyAlignment="1">
      <alignment horizontal="center" vertical="center" wrapText="1"/>
      <protection/>
    </xf>
    <xf numFmtId="43" fontId="50" fillId="34" borderId="10" xfId="54" applyNumberFormat="1" applyFont="1" applyFill="1" applyBorder="1" applyAlignment="1">
      <alignment horizontal="center" vertical="center" wrapText="1"/>
      <protection/>
    </xf>
    <xf numFmtId="4" fontId="50" fillId="34" borderId="10" xfId="54" applyNumberFormat="1" applyFont="1" applyFill="1" applyBorder="1" applyAlignment="1">
      <alignment horizontal="center" vertical="center" wrapText="1"/>
      <protection/>
    </xf>
    <xf numFmtId="186" fontId="50" fillId="34" borderId="10" xfId="54" applyNumberFormat="1" applyFont="1" applyFill="1" applyBorder="1" applyAlignment="1">
      <alignment horizontal="center" vertical="center" wrapText="1"/>
      <protection/>
    </xf>
    <xf numFmtId="0" fontId="50" fillId="34" borderId="10" xfId="54" applyFont="1" applyFill="1" applyBorder="1" applyAlignment="1">
      <alignment horizontal="center" vertical="center"/>
      <protection/>
    </xf>
    <xf numFmtId="0" fontId="48" fillId="33" borderId="10" xfId="0" applyFont="1" applyFill="1" applyBorder="1" applyAlignment="1">
      <alignment horizontal="center" vertical="center"/>
    </xf>
    <xf numFmtId="49" fontId="0" fillId="33" borderId="10" xfId="0" applyNumberFormat="1" applyFont="1" applyFill="1" applyBorder="1" applyAlignment="1" applyProtection="1">
      <alignment horizontal="center" vertical="center" wrapText="1"/>
      <protection locked="0"/>
    </xf>
    <xf numFmtId="0" fontId="0" fillId="0" borderId="10" xfId="54" applyFont="1" applyFill="1" applyBorder="1" applyAlignment="1">
      <alignment horizontal="center" vertical="center"/>
      <protection/>
    </xf>
    <xf numFmtId="49" fontId="50" fillId="34" borderId="10" xfId="54" applyNumberFormat="1" applyFont="1" applyFill="1" applyBorder="1" applyAlignment="1">
      <alignment horizontal="center" vertical="center" wrapText="1"/>
      <protection/>
    </xf>
    <xf numFmtId="14" fontId="0" fillId="0" borderId="10" xfId="0" applyNumberFormat="1" applyFont="1" applyBorder="1" applyAlignment="1">
      <alignment horizontal="center" vertical="center" wrapText="1"/>
    </xf>
    <xf numFmtId="187" fontId="0" fillId="0" borderId="10" xfId="0" applyNumberFormat="1" applyFont="1" applyFill="1" applyBorder="1" applyAlignment="1" applyProtection="1">
      <alignment horizontal="center" vertical="center" wrapText="1"/>
      <protection locked="0"/>
    </xf>
    <xf numFmtId="0" fontId="48" fillId="0" borderId="10" xfId="0" applyFont="1" applyFill="1" applyBorder="1" applyAlignment="1">
      <alignment horizontal="left" vertical="center" wrapText="1"/>
    </xf>
    <xf numFmtId="14" fontId="0" fillId="0" borderId="10" xfId="54" applyNumberFormat="1" applyFont="1" applyFill="1" applyBorder="1" applyAlignment="1">
      <alignment horizontal="center" vertical="center" wrapText="1"/>
      <protection/>
    </xf>
    <xf numFmtId="185" fontId="0" fillId="0" borderId="10" xfId="0" applyNumberFormat="1" applyFont="1" applyFill="1" applyBorder="1" applyAlignment="1">
      <alignment horizontal="center" vertical="center" wrapText="1"/>
    </xf>
    <xf numFmtId="186" fontId="0" fillId="0" borderId="10" xfId="0" applyNumberFormat="1" applyFont="1" applyFill="1" applyBorder="1" applyAlignment="1">
      <alignment horizontal="right" vertical="center" wrapText="1"/>
    </xf>
    <xf numFmtId="4" fontId="48" fillId="0" borderId="10" xfId="54" applyNumberFormat="1" applyFont="1" applyFill="1" applyBorder="1" applyAlignment="1">
      <alignment horizontal="right" vertical="center" wrapText="1"/>
      <protection/>
    </xf>
    <xf numFmtId="2" fontId="0" fillId="0" borderId="10" xfId="54" applyNumberFormat="1" applyFont="1" applyBorder="1" applyAlignment="1">
      <alignment horizontal="right" vertical="center" wrapText="1"/>
      <protection/>
    </xf>
    <xf numFmtId="1" fontId="0" fillId="0" borderId="10" xfId="54" applyNumberFormat="1" applyFont="1" applyFill="1" applyBorder="1" applyAlignment="1">
      <alignment horizontal="center" vertical="center" wrapText="1"/>
      <protection/>
    </xf>
    <xf numFmtId="2" fontId="49" fillId="0" borderId="10" xfId="54" applyNumberFormat="1" applyFont="1" applyBorder="1" applyAlignment="1">
      <alignment horizontal="right" vertical="center" wrapText="1"/>
      <protection/>
    </xf>
    <xf numFmtId="2" fontId="0" fillId="0" borderId="10" xfId="54" applyNumberFormat="1" applyFont="1" applyBorder="1" applyAlignment="1">
      <alignment horizontal="center" vertical="center" wrapText="1"/>
      <protection/>
    </xf>
    <xf numFmtId="2" fontId="0" fillId="0" borderId="10" xfId="54" applyNumberFormat="1" applyFont="1" applyFill="1" applyBorder="1" applyAlignment="1">
      <alignment horizontal="center" vertical="center" wrapText="1"/>
      <protection/>
    </xf>
    <xf numFmtId="2" fontId="49" fillId="0" borderId="10" xfId="54" applyNumberFormat="1" applyFont="1" applyFill="1" applyBorder="1" applyAlignment="1">
      <alignment horizontal="right" vertical="center" wrapText="1"/>
      <protection/>
    </xf>
    <xf numFmtId="2" fontId="0" fillId="0" borderId="10" xfId="0" applyNumberFormat="1" applyFont="1" applyBorder="1" applyAlignment="1">
      <alignment vertical="center" wrapText="1"/>
    </xf>
    <xf numFmtId="2" fontId="0" fillId="0" borderId="10" xfId="0" applyNumberFormat="1" applyFont="1" applyFill="1" applyBorder="1" applyAlignment="1">
      <alignment horizontal="right" vertical="center" wrapText="1"/>
    </xf>
    <xf numFmtId="2" fontId="48" fillId="0" borderId="10" xfId="0" applyNumberFormat="1" applyFont="1" applyFill="1" applyBorder="1" applyAlignment="1">
      <alignment horizontal="right" vertical="center" wrapText="1"/>
    </xf>
    <xf numFmtId="2" fontId="0" fillId="0" borderId="10" xfId="0" applyNumberFormat="1" applyFont="1" applyFill="1" applyBorder="1" applyAlignment="1">
      <alignment vertical="center" wrapText="1"/>
    </xf>
    <xf numFmtId="2" fontId="48" fillId="0" borderId="10" xfId="0" applyNumberFormat="1" applyFont="1" applyFill="1" applyBorder="1" applyAlignment="1">
      <alignment vertical="center" wrapText="1"/>
    </xf>
    <xf numFmtId="2" fontId="49" fillId="0" borderId="10" xfId="0" applyNumberFormat="1" applyFont="1" applyBorder="1" applyAlignment="1">
      <alignment vertical="center" wrapText="1"/>
    </xf>
    <xf numFmtId="1" fontId="49" fillId="0" borderId="10" xfId="54" applyNumberFormat="1" applyFont="1" applyBorder="1" applyAlignment="1">
      <alignment horizontal="center" vertical="center" wrapText="1"/>
      <protection/>
    </xf>
    <xf numFmtId="1" fontId="0" fillId="0" borderId="10" xfId="54" applyNumberFormat="1" applyFont="1" applyBorder="1" applyAlignment="1">
      <alignment horizontal="center" vertical="center" wrapText="1"/>
      <protection/>
    </xf>
    <xf numFmtId="1" fontId="0" fillId="0" borderId="10" xfId="0" applyNumberFormat="1" applyFont="1" applyFill="1" applyBorder="1" applyAlignment="1" applyProtection="1">
      <alignment horizontal="center" vertical="center" wrapText="1"/>
      <protection locked="0"/>
    </xf>
    <xf numFmtId="1" fontId="0" fillId="33" borderId="10" xfId="0" applyNumberFormat="1" applyFont="1" applyFill="1" applyBorder="1" applyAlignment="1" applyProtection="1">
      <alignment horizontal="center" vertical="center" wrapText="1"/>
      <protection locked="0"/>
    </xf>
    <xf numFmtId="43" fontId="0" fillId="0" borderId="10" xfId="0" applyNumberFormat="1" applyFont="1" applyFill="1" applyBorder="1" applyAlignment="1">
      <alignment vertical="center" wrapText="1"/>
    </xf>
    <xf numFmtId="49" fontId="0" fillId="0" borderId="10" xfId="54" applyNumberFormat="1" applyFont="1" applyBorder="1" applyAlignment="1">
      <alignment horizontal="justify" vertical="center" wrapText="1"/>
      <protection/>
    </xf>
    <xf numFmtId="43" fontId="48" fillId="0" borderId="10" xfId="0" applyNumberFormat="1" applyFont="1" applyFill="1" applyBorder="1" applyAlignment="1">
      <alignment vertical="center" wrapText="1"/>
    </xf>
    <xf numFmtId="180" fontId="49"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4" fontId="49" fillId="0" borderId="10" xfId="0" applyNumberFormat="1" applyFont="1" applyBorder="1" applyAlignment="1">
      <alignment horizontal="center" vertical="center" wrapText="1"/>
    </xf>
    <xf numFmtId="0" fontId="49" fillId="0" borderId="10" xfId="0" applyFont="1" applyBorder="1" applyAlignment="1">
      <alignment horizontal="center" vertical="center"/>
    </xf>
    <xf numFmtId="0" fontId="49"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14"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180" fontId="48"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50" fillId="34" borderId="10" xfId="54" applyFont="1" applyFill="1" applyBorder="1" applyAlignment="1">
      <alignment vertical="center"/>
      <protection/>
    </xf>
    <xf numFmtId="174" fontId="0" fillId="0" borderId="10" xfId="54" applyNumberFormat="1" applyFont="1" applyBorder="1" applyAlignment="1">
      <alignment horizontal="center" vertical="center"/>
      <protection/>
    </xf>
    <xf numFmtId="49" fontId="0" fillId="0" borderId="10" xfId="54" applyNumberFormat="1" applyFont="1" applyBorder="1" applyAlignment="1">
      <alignment horizontal="center" vertical="center"/>
      <protection/>
    </xf>
    <xf numFmtId="185" fontId="0" fillId="0" borderId="10" xfId="54" applyNumberFormat="1" applyFont="1" applyBorder="1" applyAlignment="1">
      <alignment horizontal="center" vertical="center"/>
      <protection/>
    </xf>
    <xf numFmtId="43" fontId="0" fillId="0" borderId="10" xfId="54" applyNumberFormat="1" applyFont="1" applyBorder="1" applyAlignment="1">
      <alignment horizontal="center" vertical="center"/>
      <protection/>
    </xf>
    <xf numFmtId="43" fontId="0" fillId="0" borderId="10" xfId="54" applyNumberFormat="1" applyFont="1" applyBorder="1" applyAlignment="1">
      <alignment horizontal="right" vertical="center"/>
      <protection/>
    </xf>
    <xf numFmtId="4" fontId="0" fillId="0" borderId="10" xfId="54" applyNumberFormat="1" applyFont="1" applyBorder="1" applyAlignment="1">
      <alignment horizontal="right" vertical="center"/>
      <protection/>
    </xf>
    <xf numFmtId="186" fontId="0" fillId="0" borderId="10" xfId="54" applyNumberFormat="1" applyFont="1" applyBorder="1" applyAlignment="1">
      <alignment horizontal="right" vertical="center"/>
      <protection/>
    </xf>
    <xf numFmtId="14" fontId="0" fillId="0" borderId="11"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48" fillId="0" borderId="14" xfId="0" applyFont="1" applyFill="1" applyBorder="1" applyAlignment="1">
      <alignment horizontal="left" vertical="center" wrapText="1"/>
    </xf>
    <xf numFmtId="0" fontId="0" fillId="0" borderId="13" xfId="0" applyFont="1" applyFill="1" applyBorder="1" applyAlignment="1">
      <alignment horizontal="center" vertical="center" wrapText="1"/>
    </xf>
    <xf numFmtId="49" fontId="0" fillId="0" borderId="15" xfId="54" applyNumberFormat="1"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1" fontId="0" fillId="0" borderId="10" xfId="0" applyNumberFormat="1" applyFont="1" applyFill="1" applyBorder="1" applyAlignment="1" applyProtection="1">
      <alignment horizontal="center" vertical="center" wrapText="1"/>
      <protection/>
    </xf>
    <xf numFmtId="14" fontId="0" fillId="0" borderId="10" xfId="0" applyNumberFormat="1" applyFont="1" applyFill="1" applyBorder="1" applyAlignment="1" applyProtection="1">
      <alignment horizontal="center" vertical="center" wrapText="1"/>
      <protection/>
    </xf>
    <xf numFmtId="49" fontId="50" fillId="34" borderId="10" xfId="54" applyNumberFormat="1" applyFont="1" applyFill="1" applyBorder="1" applyAlignment="1">
      <alignment horizontal="justify" vertical="center" wrapText="1"/>
      <protection/>
    </xf>
    <xf numFmtId="49" fontId="0" fillId="0" borderId="10" xfId="54" applyNumberFormat="1" applyFont="1" applyBorder="1" applyAlignment="1">
      <alignment horizontal="justify" vertical="center"/>
      <protection/>
    </xf>
    <xf numFmtId="2" fontId="0" fillId="0" borderId="10" xfId="54" applyNumberFormat="1" applyFont="1" applyBorder="1" applyAlignment="1">
      <alignment horizontal="justify" vertical="center" wrapText="1"/>
      <protection/>
    </xf>
    <xf numFmtId="2" fontId="0" fillId="0" borderId="10" xfId="0" applyNumberFormat="1" applyFont="1" applyFill="1" applyBorder="1" applyAlignment="1" applyProtection="1">
      <alignment horizontal="justify" vertical="center" wrapText="1"/>
      <protection locked="0"/>
    </xf>
    <xf numFmtId="2" fontId="0" fillId="33" borderId="10" xfId="0" applyNumberFormat="1" applyFont="1" applyFill="1" applyBorder="1" applyAlignment="1" applyProtection="1">
      <alignment horizontal="justify" vertical="center" wrapText="1"/>
      <protection locked="0"/>
    </xf>
    <xf numFmtId="2" fontId="49" fillId="0" borderId="10" xfId="54" applyNumberFormat="1" applyFont="1" applyBorder="1" applyAlignment="1">
      <alignment horizontal="justify" vertical="center" wrapText="1"/>
      <protection/>
    </xf>
    <xf numFmtId="2" fontId="0" fillId="0" borderId="10" xfId="54" applyNumberFormat="1" applyFont="1" applyFill="1" applyBorder="1" applyAlignment="1">
      <alignment horizontal="justify" vertical="center" wrapText="1"/>
      <protection/>
    </xf>
    <xf numFmtId="2" fontId="0" fillId="0" borderId="10" xfId="0" applyNumberFormat="1" applyFont="1" applyBorder="1" applyAlignment="1">
      <alignment horizontal="justify" vertical="center" wrapText="1"/>
    </xf>
    <xf numFmtId="2" fontId="49" fillId="0" borderId="10" xfId="0" applyNumberFormat="1" applyFont="1" applyBorder="1" applyAlignment="1">
      <alignment horizontal="justify" vertical="center" wrapText="1"/>
    </xf>
    <xf numFmtId="2" fontId="0" fillId="0" borderId="10" xfId="0" applyNumberFormat="1" applyFont="1" applyFill="1" applyBorder="1" applyAlignment="1">
      <alignment horizontal="justify" vertical="center" wrapText="1"/>
    </xf>
    <xf numFmtId="2" fontId="48" fillId="0" borderId="10" xfId="0" applyNumberFormat="1" applyFont="1" applyFill="1" applyBorder="1" applyAlignment="1">
      <alignment horizontal="justify" vertical="center" wrapText="1"/>
    </xf>
    <xf numFmtId="2" fontId="0" fillId="0" borderId="11" xfId="0" applyNumberFormat="1" applyFont="1" applyFill="1" applyBorder="1" applyAlignment="1">
      <alignment horizontal="justify" vertical="center" wrapText="1"/>
    </xf>
    <xf numFmtId="0" fontId="0" fillId="0" borderId="10" xfId="0" applyNumberFormat="1" applyFont="1" applyFill="1" applyBorder="1" applyAlignment="1">
      <alignment horizontal="justify" vertical="center" wrapText="1"/>
    </xf>
    <xf numFmtId="0" fontId="0" fillId="0" borderId="11" xfId="0" applyNumberFormat="1" applyFont="1" applyFill="1" applyBorder="1" applyAlignment="1">
      <alignment horizontal="justify" vertical="center" wrapText="1"/>
    </xf>
    <xf numFmtId="0" fontId="0" fillId="0" borderId="10"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justify" vertical="center" wrapText="1"/>
      <protection locked="0"/>
    </xf>
    <xf numFmtId="14" fontId="49" fillId="0" borderId="11" xfId="0"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49" fontId="0" fillId="0" borderId="10" xfId="54" applyNumberFormat="1" applyFont="1" applyBorder="1" applyAlignment="1">
      <alignment horizontal="center" vertical="center" wrapText="1"/>
      <protection/>
    </xf>
    <xf numFmtId="180"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1" fontId="0" fillId="0" borderId="10" xfId="54" applyNumberFormat="1" applyFont="1" applyBorder="1" applyAlignment="1">
      <alignment horizontal="center" vertical="center" wrapText="1"/>
      <protection/>
    </xf>
    <xf numFmtId="185" fontId="0" fillId="0" borderId="10" xfId="54" applyNumberFormat="1" applyFont="1" applyBorder="1" applyAlignment="1">
      <alignment horizontal="center" vertical="center" wrapText="1"/>
      <protection/>
    </xf>
    <xf numFmtId="0" fontId="49" fillId="0" borderId="10" xfId="0" applyNumberFormat="1" applyFont="1" applyBorder="1" applyAlignment="1">
      <alignment horizontal="center" vertical="center" wrapText="1"/>
    </xf>
    <xf numFmtId="2" fontId="48" fillId="0" borderId="10" xfId="0" applyNumberFormat="1" applyFont="1" applyFill="1" applyBorder="1" applyAlignment="1">
      <alignment horizontal="right" vertical="center" wrapText="1"/>
    </xf>
    <xf numFmtId="4" fontId="48" fillId="0" borderId="10" xfId="0" applyNumberFormat="1" applyFont="1" applyFill="1" applyBorder="1" applyAlignment="1">
      <alignment horizontal="right" vertical="center" wrapText="1"/>
    </xf>
    <xf numFmtId="4" fontId="0" fillId="0" borderId="10" xfId="54" applyNumberFormat="1" applyFont="1" applyFill="1" applyBorder="1" applyAlignment="1">
      <alignment horizontal="right" vertical="center" wrapText="1"/>
      <protection/>
    </xf>
    <xf numFmtId="186" fontId="0" fillId="0" borderId="10" xfId="54" applyNumberFormat="1" applyFont="1" applyFill="1" applyBorder="1" applyAlignment="1">
      <alignment horizontal="right" vertical="center" wrapText="1"/>
      <protection/>
    </xf>
    <xf numFmtId="2" fontId="0" fillId="0" borderId="10" xfId="0" applyNumberFormat="1" applyFont="1" applyFill="1" applyBorder="1" applyAlignment="1" applyProtection="1">
      <alignment horizontal="justify" vertical="center" wrapText="1"/>
      <protection/>
    </xf>
    <xf numFmtId="2" fontId="49" fillId="0" borderId="12" xfId="0" applyNumberFormat="1" applyFont="1" applyBorder="1" applyAlignment="1">
      <alignment horizontal="justify" vertical="center" wrapText="1"/>
    </xf>
    <xf numFmtId="0" fontId="0" fillId="35" borderId="10" xfId="54" applyFont="1" applyFill="1" applyBorder="1" applyAlignment="1">
      <alignment horizontal="center" vertical="center" wrapText="1"/>
      <protection/>
    </xf>
    <xf numFmtId="0" fontId="0" fillId="35" borderId="15" xfId="54" applyFont="1" applyFill="1" applyBorder="1" applyAlignment="1">
      <alignment horizontal="center" vertical="center" wrapText="1"/>
      <protection/>
    </xf>
    <xf numFmtId="0" fontId="0" fillId="35" borderId="16" xfId="54" applyFont="1" applyFill="1" applyBorder="1" applyAlignment="1">
      <alignment horizontal="center" vertical="center" wrapText="1"/>
      <protection/>
    </xf>
    <xf numFmtId="0" fontId="50" fillId="34" borderId="17" xfId="54" applyFont="1" applyFill="1" applyBorder="1" applyAlignment="1">
      <alignment horizontal="center" vertical="center" wrapText="1"/>
      <protection/>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35" borderId="10" xfId="54" applyFont="1" applyFill="1" applyBorder="1" applyAlignment="1">
      <alignment horizontal="center" vertical="center" wrapText="1"/>
      <protection/>
    </xf>
    <xf numFmtId="14" fontId="0" fillId="0" borderId="11" xfId="0" applyNumberFormat="1" applyFont="1" applyBorder="1" applyAlignment="1">
      <alignment horizontal="center" vertical="center" wrapText="1"/>
    </xf>
    <xf numFmtId="180" fontId="0" fillId="0" borderId="11" xfId="0" applyNumberFormat="1" applyFont="1" applyBorder="1" applyAlignment="1">
      <alignment horizontal="center" vertical="center" wrapText="1"/>
    </xf>
    <xf numFmtId="43" fontId="0" fillId="0" borderId="10" xfId="0" applyNumberFormat="1" applyFont="1" applyBorder="1" applyAlignment="1">
      <alignment vertical="center" wrapText="1"/>
    </xf>
    <xf numFmtId="49" fontId="0" fillId="0" borderId="12"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48" fillId="0" borderId="13" xfId="0" applyFont="1" applyFill="1" applyBorder="1" applyAlignment="1">
      <alignment horizontal="center" vertical="center" wrapText="1"/>
    </xf>
    <xf numFmtId="14" fontId="0" fillId="0" borderId="10" xfId="54" applyNumberFormat="1" applyFont="1" applyBorder="1" applyAlignment="1">
      <alignment horizontal="center" vertical="center" wrapText="1"/>
      <protection/>
    </xf>
    <xf numFmtId="49" fontId="0" fillId="0" borderId="15" xfId="54" applyNumberFormat="1" applyFont="1" applyBorder="1" applyAlignment="1">
      <alignment horizontal="center" vertical="center" wrapText="1"/>
      <protection/>
    </xf>
    <xf numFmtId="0" fontId="0" fillId="0" borderId="15" xfId="54" applyFont="1" applyBorder="1" applyAlignment="1">
      <alignment horizontal="center" vertical="center" wrapText="1"/>
      <protection/>
    </xf>
    <xf numFmtId="0" fontId="0" fillId="0" borderId="10" xfId="0" applyNumberFormat="1" applyFont="1" applyBorder="1" applyAlignment="1">
      <alignment horizontal="justify" vertical="center" wrapText="1"/>
    </xf>
    <xf numFmtId="0" fontId="48" fillId="0" borderId="11" xfId="0" applyNumberFormat="1" applyFont="1" applyFill="1" applyBorder="1" applyAlignment="1">
      <alignment horizontal="justify" vertical="center" wrapText="1"/>
    </xf>
    <xf numFmtId="0" fontId="48" fillId="0" borderId="10"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49" fontId="5" fillId="0" borderId="10" xfId="54" applyNumberFormat="1" applyFont="1" applyFill="1" applyBorder="1" applyAlignment="1">
      <alignment horizontal="center" vertical="center" wrapText="1"/>
      <protection/>
    </xf>
    <xf numFmtId="0" fontId="5" fillId="0" borderId="10" xfId="54" applyFont="1" applyFill="1" applyBorder="1" applyAlignment="1">
      <alignment horizontal="center" vertical="center" wrapText="1"/>
      <protection/>
    </xf>
    <xf numFmtId="14" fontId="5" fillId="0" borderId="10" xfId="54"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3" fontId="4" fillId="0" borderId="10" xfId="0" applyNumberFormat="1" applyFont="1" applyFill="1" applyBorder="1" applyAlignment="1">
      <alignment vertical="center" wrapText="1"/>
    </xf>
    <xf numFmtId="4" fontId="4" fillId="0" borderId="10" xfId="0" applyNumberFormat="1" applyFont="1" applyFill="1" applyBorder="1" applyAlignment="1">
      <alignment horizontal="right" vertical="center" wrapText="1"/>
    </xf>
    <xf numFmtId="4" fontId="5" fillId="0" borderId="10" xfId="54" applyNumberFormat="1" applyFont="1" applyFill="1" applyBorder="1" applyAlignment="1">
      <alignment horizontal="right" vertical="center" wrapText="1"/>
      <protection/>
    </xf>
    <xf numFmtId="0" fontId="5" fillId="0" borderId="10" xfId="54" applyFont="1" applyFill="1" applyBorder="1" applyAlignment="1">
      <alignment horizontal="center" vertical="center"/>
      <protection/>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0" fontId="52" fillId="0" borderId="14" xfId="0" applyFont="1" applyFill="1" applyBorder="1" applyAlignment="1">
      <alignment horizontal="left" vertical="center" wrapText="1"/>
    </xf>
    <xf numFmtId="0" fontId="52"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right" vertical="center" wrapText="1"/>
    </xf>
    <xf numFmtId="4" fontId="53" fillId="0" borderId="10" xfId="54" applyNumberFormat="1" applyFont="1" applyFill="1" applyBorder="1" applyAlignment="1">
      <alignment horizontal="right" vertical="center" wrapText="1"/>
      <protection/>
    </xf>
    <xf numFmtId="49" fontId="5" fillId="0" borderId="15" xfId="54" applyNumberFormat="1" applyFont="1" applyFill="1" applyBorder="1" applyAlignment="1">
      <alignment horizontal="center" vertical="center" wrapText="1"/>
      <protection/>
    </xf>
    <xf numFmtId="0" fontId="5" fillId="0" borderId="15" xfId="54" applyFont="1" applyFill="1" applyBorder="1" applyAlignment="1">
      <alignment horizontal="center" vertical="center" wrapText="1"/>
      <protection/>
    </xf>
    <xf numFmtId="14" fontId="6" fillId="0" borderId="13"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4" fontId="52" fillId="0" borderId="10"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43" fontId="52" fillId="0" borderId="10" xfId="0" applyNumberFormat="1" applyFont="1" applyFill="1" applyBorder="1" applyAlignment="1">
      <alignment vertical="center" wrapText="1"/>
    </xf>
    <xf numFmtId="0" fontId="52" fillId="0" borderId="11"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180" fontId="52" fillId="0" borderId="11" xfId="0" applyNumberFormat="1" applyFont="1" applyFill="1" applyBorder="1" applyAlignment="1">
      <alignment horizontal="center" vertical="center" wrapText="1"/>
    </xf>
    <xf numFmtId="2" fontId="48" fillId="0" borderId="12" xfId="0" applyNumberFormat="1" applyFont="1" applyFill="1" applyBorder="1" applyAlignment="1">
      <alignment horizontal="justify" vertical="center" wrapText="1"/>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4" fontId="49" fillId="0" borderId="10" xfId="0" applyNumberFormat="1" applyFont="1" applyBorder="1" applyAlignment="1">
      <alignment horizontal="center" vertical="center" wrapText="1"/>
    </xf>
    <xf numFmtId="0" fontId="0" fillId="35" borderId="10" xfId="54" applyFont="1" applyFill="1" applyBorder="1" applyAlignment="1">
      <alignment horizontal="center" vertical="center" wrapText="1"/>
      <protection/>
    </xf>
    <xf numFmtId="2" fontId="0" fillId="0" borderId="10" xfId="0" applyNumberFormat="1" applyFont="1" applyFill="1" applyBorder="1" applyAlignment="1" applyProtection="1">
      <alignment horizontal="justify" vertical="center" wrapText="1"/>
      <protection/>
    </xf>
    <xf numFmtId="174" fontId="50" fillId="34" borderId="10" xfId="0" applyNumberFormat="1" applyFont="1" applyFill="1" applyBorder="1" applyAlignment="1" applyProtection="1">
      <alignment horizontal="center" vertical="center"/>
      <protection/>
    </xf>
    <xf numFmtId="49" fontId="50" fillId="34" borderId="10" xfId="0" applyNumberFormat="1" applyFont="1" applyFill="1" applyBorder="1" applyAlignment="1" applyProtection="1">
      <alignment horizontal="center" vertical="center" wrapText="1"/>
      <protection/>
    </xf>
    <xf numFmtId="185" fontId="50" fillId="34" borderId="10" xfId="0" applyNumberFormat="1" applyFont="1" applyFill="1" applyBorder="1" applyAlignment="1" applyProtection="1">
      <alignment horizontal="center" vertical="center" wrapText="1"/>
      <protection/>
    </xf>
    <xf numFmtId="0" fontId="50" fillId="34" borderId="10" xfId="0" applyNumberFormat="1" applyFont="1" applyFill="1" applyBorder="1" applyAlignment="1" applyProtection="1">
      <alignment horizontal="center" vertical="center"/>
      <protection/>
    </xf>
    <xf numFmtId="0" fontId="50" fillId="34" borderId="10" xfId="0" applyNumberFormat="1" applyFont="1" applyFill="1" applyBorder="1" applyAlignment="1" applyProtection="1">
      <alignment horizontal="center" vertical="center" wrapText="1"/>
      <protection/>
    </xf>
    <xf numFmtId="0" fontId="50" fillId="34" borderId="10" xfId="0" applyFont="1" applyFill="1" applyBorder="1" applyAlignment="1">
      <alignment horizontal="center" vertical="center" wrapText="1"/>
    </xf>
    <xf numFmtId="185" fontId="50" fillId="34" borderId="10" xfId="0" applyNumberFormat="1" applyFont="1" applyFill="1" applyBorder="1" applyAlignment="1">
      <alignment horizontal="center" vertical="center" wrapText="1"/>
    </xf>
    <xf numFmtId="4" fontId="50" fillId="34" borderId="10" xfId="0" applyNumberFormat="1" applyFont="1" applyFill="1" applyBorder="1" applyAlignment="1" applyProtection="1">
      <alignment horizontal="center" vertical="center"/>
      <protection/>
    </xf>
    <xf numFmtId="186" fontId="50" fillId="34" borderId="10" xfId="0" applyNumberFormat="1" applyFont="1" applyFill="1" applyBorder="1" applyAlignment="1" applyProtection="1">
      <alignment horizontal="right" vertical="center" wrapText="1"/>
      <protection/>
    </xf>
    <xf numFmtId="4" fontId="50" fillId="34" borderId="10" xfId="0" applyNumberFormat="1" applyFont="1" applyFill="1" applyBorder="1" applyAlignment="1" applyProtection="1">
      <alignment horizontal="right" vertical="center" wrapText="1"/>
      <protection/>
    </xf>
    <xf numFmtId="49" fontId="50" fillId="34" borderId="10" xfId="0" applyNumberFormat="1" applyFont="1" applyFill="1" applyBorder="1" applyAlignment="1" applyProtection="1">
      <alignment horizontal="justify" vertical="center" wrapText="1"/>
      <protection/>
    </xf>
    <xf numFmtId="0" fontId="50" fillId="34" borderId="18" xfId="0" applyFont="1" applyFill="1" applyBorder="1" applyAlignment="1">
      <alignment horizontal="center" vertical="center" wrapText="1"/>
    </xf>
    <xf numFmtId="0" fontId="5" fillId="0" borderId="10" xfId="54" applyFont="1" applyFill="1" applyBorder="1" applyAlignment="1">
      <alignment vertical="center"/>
      <protection/>
    </xf>
    <xf numFmtId="49" fontId="0" fillId="0" borderId="10"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8" fontId="7" fillId="0" borderId="10" xfId="0" applyNumberFormat="1" applyFont="1" applyFill="1" applyBorder="1" applyAlignment="1" applyProtection="1">
      <alignment horizontal="left" vertical="center"/>
      <protection locked="0"/>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2" fontId="48" fillId="0" borderId="10" xfId="0" applyNumberFormat="1" applyFont="1" applyFill="1" applyBorder="1" applyAlignment="1">
      <alignment vertical="center" wrapText="1"/>
    </xf>
    <xf numFmtId="4" fontId="48" fillId="0" borderId="10" xfId="0" applyNumberFormat="1" applyFont="1" applyFill="1" applyBorder="1" applyAlignment="1">
      <alignment horizontal="right" vertical="center" wrapText="1"/>
    </xf>
    <xf numFmtId="2" fontId="48" fillId="0" borderId="10" xfId="0" applyNumberFormat="1" applyFont="1" applyFill="1" applyBorder="1" applyAlignment="1">
      <alignment horizontal="justify" vertical="center" wrapText="1"/>
    </xf>
    <xf numFmtId="2" fontId="48" fillId="0" borderId="12" xfId="0" applyNumberFormat="1" applyFont="1" applyFill="1" applyBorder="1" applyAlignment="1">
      <alignment horizontal="justify" vertical="center" wrapText="1"/>
    </xf>
    <xf numFmtId="0" fontId="0" fillId="35" borderId="10" xfId="54" applyFont="1" applyFill="1" applyBorder="1" applyAlignment="1">
      <alignment horizontal="center" vertical="center" wrapText="1"/>
      <protection/>
    </xf>
    <xf numFmtId="188" fontId="0" fillId="0" borderId="11" xfId="0" applyNumberFormat="1" applyFont="1" applyFill="1" applyBorder="1" applyAlignment="1" applyProtection="1">
      <alignment horizontal="left" vertical="center"/>
      <protection locked="0"/>
    </xf>
    <xf numFmtId="0" fontId="0" fillId="35" borderId="18" xfId="54" applyFont="1" applyFill="1" applyBorder="1" applyAlignment="1">
      <alignment horizontal="center" vertical="center" wrapText="1"/>
      <protection/>
    </xf>
    <xf numFmtId="0" fontId="0" fillId="35" borderId="0" xfId="54" applyFont="1" applyFill="1" applyBorder="1" applyAlignment="1">
      <alignment horizontal="center" vertical="center" wrapText="1"/>
      <protection/>
    </xf>
    <xf numFmtId="2" fontId="0" fillId="0" borderId="12" xfId="54" applyNumberFormat="1" applyFont="1" applyBorder="1" applyAlignment="1">
      <alignment horizontal="justify" vertical="center" wrapText="1"/>
      <protection/>
    </xf>
    <xf numFmtId="0" fontId="0" fillId="0" borderId="10" xfId="54" applyNumberFormat="1" applyFont="1" applyFill="1" applyBorder="1" applyAlignment="1">
      <alignment horizontal="center" vertical="center" wrapText="1"/>
      <protection/>
    </xf>
    <xf numFmtId="49" fontId="0" fillId="0" borderId="10"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justify" vertical="center" wrapText="1"/>
      <protection locked="0"/>
    </xf>
    <xf numFmtId="0" fontId="0" fillId="33" borderId="10" xfId="0" applyFont="1" applyFill="1" applyBorder="1" applyAlignment="1">
      <alignment horizontal="center" vertical="center"/>
    </xf>
    <xf numFmtId="2" fontId="0" fillId="0" borderId="10" xfId="54" applyNumberFormat="1" applyFont="1" applyBorder="1" applyAlignment="1">
      <alignment horizontal="right" vertical="center"/>
      <protection/>
    </xf>
    <xf numFmtId="43" fontId="0" fillId="0" borderId="10" xfId="54" applyNumberFormat="1" applyFont="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0" xfId="54" applyFont="1" applyFill="1" applyBorder="1" applyAlignment="1">
      <alignment horizontal="center" vertical="center" wrapText="1"/>
      <protection/>
    </xf>
    <xf numFmtId="14" fontId="0" fillId="0" borderId="10" xfId="54" applyNumberFormat="1" applyFont="1" applyBorder="1" applyAlignment="1">
      <alignment horizontal="center" vertical="center"/>
      <protection/>
    </xf>
    <xf numFmtId="0" fontId="0" fillId="0" borderId="10" xfId="54" applyNumberFormat="1" applyFont="1" applyBorder="1" applyAlignment="1">
      <alignment horizontal="center" vertical="center"/>
      <protection/>
    </xf>
    <xf numFmtId="0" fontId="0" fillId="0" borderId="10" xfId="54" applyNumberFormat="1" applyFont="1" applyFill="1" applyBorder="1" applyAlignment="1">
      <alignment horizontal="center" vertical="center" wrapText="1"/>
      <protection/>
    </xf>
    <xf numFmtId="14" fontId="0" fillId="0" borderId="10" xfId="54" applyNumberFormat="1" applyFont="1" applyBorder="1" applyAlignment="1">
      <alignment horizontal="center" vertical="center" wrapText="1"/>
      <protection/>
    </xf>
    <xf numFmtId="14" fontId="0" fillId="0" borderId="10" xfId="0" applyNumberFormat="1" applyFont="1" applyFill="1" applyBorder="1" applyAlignment="1" applyProtection="1">
      <alignment horizontal="left" vertical="center"/>
      <protection locked="0"/>
    </xf>
    <xf numFmtId="180" fontId="0" fillId="0" borderId="11" xfId="54" applyNumberFormat="1" applyFont="1" applyFill="1" applyBorder="1" applyAlignment="1">
      <alignment horizontal="left" vertical="center" wrapText="1"/>
      <protection/>
    </xf>
    <xf numFmtId="14" fontId="0" fillId="0" borderId="10" xfId="0" applyNumberFormat="1" applyFont="1" applyFill="1" applyBorder="1" applyAlignment="1">
      <alignment horizontal="left" vertical="center" wrapText="1"/>
    </xf>
    <xf numFmtId="14" fontId="0" fillId="0" borderId="11" xfId="0" applyNumberFormat="1" applyFont="1" applyBorder="1" applyAlignment="1">
      <alignment horizontal="left" vertical="center" wrapText="1"/>
    </xf>
    <xf numFmtId="14" fontId="0" fillId="0" borderId="11" xfId="0" applyNumberFormat="1" applyFont="1" applyFill="1" applyBorder="1" applyAlignment="1">
      <alignment horizontal="left" vertical="center" wrapText="1"/>
    </xf>
    <xf numFmtId="174" fontId="0" fillId="0" borderId="10" xfId="54" applyNumberFormat="1" applyFont="1" applyBorder="1" applyAlignment="1">
      <alignment horizontal="left" vertical="center"/>
      <protection/>
    </xf>
    <xf numFmtId="14" fontId="0" fillId="0" borderId="10" xfId="54" applyNumberFormat="1" applyFont="1" applyBorder="1" applyAlignment="1">
      <alignment horizontal="left" vertical="center"/>
      <protection/>
    </xf>
    <xf numFmtId="174" fontId="50" fillId="34" borderId="10" xfId="0" applyNumberFormat="1" applyFont="1" applyFill="1" applyBorder="1" applyAlignment="1" applyProtection="1">
      <alignment horizontal="left" vertical="center"/>
      <protection/>
    </xf>
    <xf numFmtId="49" fontId="50" fillId="34" borderId="10" xfId="0" applyNumberFormat="1" applyFont="1" applyFill="1" applyBorder="1" applyAlignment="1" applyProtection="1">
      <alignment horizontal="center" vertical="center" wrapText="1"/>
      <protection/>
    </xf>
    <xf numFmtId="185" fontId="50" fillId="34" borderId="10" xfId="0" applyNumberFormat="1" applyFont="1" applyFill="1" applyBorder="1" applyAlignment="1" applyProtection="1">
      <alignment horizontal="center" vertical="center" wrapText="1"/>
      <protection/>
    </xf>
    <xf numFmtId="0" fontId="50" fillId="34" borderId="10" xfId="0" applyNumberFormat="1" applyFont="1" applyFill="1" applyBorder="1" applyAlignment="1" applyProtection="1">
      <alignment horizontal="center" vertical="center"/>
      <protection/>
    </xf>
    <xf numFmtId="0" fontId="50" fillId="34" borderId="10" xfId="0" applyNumberFormat="1" applyFont="1" applyFill="1" applyBorder="1" applyAlignment="1" applyProtection="1">
      <alignment horizontal="center" vertical="center" wrapText="1"/>
      <protection/>
    </xf>
    <xf numFmtId="0" fontId="50" fillId="34" borderId="10" xfId="0" applyFont="1" applyFill="1" applyBorder="1" applyAlignment="1">
      <alignment horizontal="center" vertical="center" wrapText="1"/>
    </xf>
    <xf numFmtId="185" fontId="50" fillId="34" borderId="10" xfId="0" applyNumberFormat="1" applyFont="1" applyFill="1" applyBorder="1" applyAlignment="1">
      <alignment horizontal="center" vertical="center" wrapText="1"/>
    </xf>
    <xf numFmtId="4" fontId="50" fillId="34" borderId="10" xfId="0" applyNumberFormat="1" applyFont="1" applyFill="1" applyBorder="1" applyAlignment="1" applyProtection="1">
      <alignment horizontal="center" vertical="center"/>
      <protection/>
    </xf>
    <xf numFmtId="186" fontId="50" fillId="34" borderId="10" xfId="0" applyNumberFormat="1" applyFont="1" applyFill="1" applyBorder="1" applyAlignment="1" applyProtection="1">
      <alignment horizontal="right" vertical="center" wrapText="1"/>
      <protection/>
    </xf>
    <xf numFmtId="4" fontId="50" fillId="34" borderId="10" xfId="0" applyNumberFormat="1" applyFont="1" applyFill="1" applyBorder="1" applyAlignment="1" applyProtection="1">
      <alignment horizontal="right" vertical="center" wrapText="1"/>
      <protection/>
    </xf>
    <xf numFmtId="49" fontId="50" fillId="34" borderId="10" xfId="0" applyNumberFormat="1" applyFont="1" applyFill="1" applyBorder="1" applyAlignment="1" applyProtection="1">
      <alignment horizontal="justify" vertical="center" wrapText="1"/>
      <protection/>
    </xf>
    <xf numFmtId="0" fontId="50" fillId="34" borderId="18" xfId="0" applyFont="1" applyFill="1" applyBorder="1" applyAlignment="1">
      <alignment horizontal="center" vertical="center" wrapText="1"/>
    </xf>
    <xf numFmtId="0" fontId="54" fillId="36" borderId="19" xfId="0" applyFont="1" applyFill="1" applyBorder="1" applyAlignment="1">
      <alignment horizontal="center" vertical="center" wrapText="1"/>
    </xf>
    <xf numFmtId="49" fontId="0" fillId="0" borderId="12" xfId="54" applyNumberFormat="1" applyFont="1" applyBorder="1" applyAlignment="1">
      <alignment horizontal="center" vertical="center"/>
      <protection/>
    </xf>
    <xf numFmtId="0" fontId="0" fillId="0" borderId="11" xfId="0" applyFont="1" applyBorder="1" applyAlignment="1">
      <alignment horizontal="center" vertical="center" wrapText="1"/>
    </xf>
    <xf numFmtId="49" fontId="0" fillId="0" borderId="11" xfId="54" applyNumberFormat="1" applyFont="1" applyBorder="1" applyAlignment="1">
      <alignment horizontal="center" vertical="center" wrapText="1"/>
      <protection/>
    </xf>
    <xf numFmtId="185" fontId="0" fillId="0" borderId="11" xfId="54" applyNumberFormat="1" applyFont="1" applyBorder="1" applyAlignment="1">
      <alignment horizontal="center" vertical="center"/>
      <protection/>
    </xf>
    <xf numFmtId="0" fontId="0" fillId="0" borderId="12" xfId="0" applyNumberFormat="1" applyFont="1" applyBorder="1" applyAlignment="1">
      <alignment horizontal="center" vertical="center" wrapText="1"/>
    </xf>
    <xf numFmtId="180" fontId="0" fillId="0" borderId="10" xfId="54" applyNumberFormat="1" applyFont="1" applyFill="1" applyBorder="1" applyAlignment="1">
      <alignment horizontal="left" vertical="center" wrapText="1"/>
      <protection/>
    </xf>
    <xf numFmtId="174" fontId="0" fillId="0" borderId="11" xfId="54" applyNumberFormat="1" applyFont="1" applyFill="1" applyBorder="1" applyAlignment="1">
      <alignment horizontal="left" vertical="center"/>
      <protection/>
    </xf>
    <xf numFmtId="174" fontId="3" fillId="0" borderId="0" xfId="55" applyNumberFormat="1" applyFont="1" applyBorder="1" applyAlignment="1">
      <alignment horizontal="left" vertical="center"/>
      <protection/>
    </xf>
    <xf numFmtId="174" fontId="3" fillId="0" borderId="0" xfId="55" applyNumberFormat="1" applyFont="1" applyBorder="1" applyAlignment="1">
      <alignment vertical="center"/>
      <protection/>
    </xf>
    <xf numFmtId="174" fontId="50" fillId="34" borderId="15" xfId="54" applyNumberFormat="1" applyFont="1" applyFill="1" applyBorder="1" applyAlignment="1">
      <alignment horizontal="center" vertical="center" wrapText="1"/>
      <protection/>
    </xf>
    <xf numFmtId="49" fontId="50" fillId="34" borderId="15" xfId="54" applyNumberFormat="1" applyFont="1" applyFill="1" applyBorder="1" applyAlignment="1">
      <alignment horizontal="center" vertical="center" wrapText="1"/>
      <protection/>
    </xf>
    <xf numFmtId="185" fontId="50" fillId="34" borderId="15" xfId="54" applyNumberFormat="1" applyFont="1" applyFill="1" applyBorder="1" applyAlignment="1">
      <alignment horizontal="center" vertical="center" wrapText="1"/>
      <protection/>
    </xf>
    <xf numFmtId="0" fontId="50" fillId="34" borderId="15" xfId="54" applyFont="1" applyFill="1" applyBorder="1" applyAlignment="1">
      <alignment horizontal="center" vertical="center" wrapText="1"/>
      <protection/>
    </xf>
    <xf numFmtId="43" fontId="50" fillId="34" borderId="15" xfId="54" applyNumberFormat="1" applyFont="1" applyFill="1" applyBorder="1" applyAlignment="1">
      <alignment horizontal="center" vertical="center" wrapText="1"/>
      <protection/>
    </xf>
    <xf numFmtId="4" fontId="50" fillId="34" borderId="15" xfId="54" applyNumberFormat="1" applyFont="1" applyFill="1" applyBorder="1" applyAlignment="1">
      <alignment horizontal="center" vertical="center" wrapText="1"/>
      <protection/>
    </xf>
    <xf numFmtId="186" fontId="50" fillId="34" borderId="15" xfId="54" applyNumberFormat="1" applyFont="1" applyFill="1" applyBorder="1" applyAlignment="1">
      <alignment horizontal="center" vertical="center" wrapText="1"/>
      <protection/>
    </xf>
    <xf numFmtId="49" fontId="50" fillId="34" borderId="15" xfId="54" applyNumberFormat="1" applyFont="1" applyFill="1" applyBorder="1" applyAlignment="1">
      <alignment horizontal="justify" vertical="center" wrapText="1"/>
      <protection/>
    </xf>
    <xf numFmtId="0" fontId="50" fillId="34" borderId="15" xfId="54" applyFont="1" applyFill="1" applyBorder="1" applyAlignment="1">
      <alignment horizontal="center" vertical="center"/>
      <protection/>
    </xf>
    <xf numFmtId="0" fontId="0" fillId="0" borderId="0" xfId="54" applyFont="1" applyBorder="1" applyAlignment="1">
      <alignment vertical="center"/>
      <protection/>
    </xf>
    <xf numFmtId="49" fontId="0" fillId="0" borderId="0" xfId="54" applyNumberFormat="1" applyFont="1" applyBorder="1" applyAlignment="1">
      <alignment horizontal="center" vertical="center"/>
      <protection/>
    </xf>
    <xf numFmtId="185" fontId="0" fillId="0" borderId="0" xfId="54" applyNumberFormat="1" applyFont="1" applyBorder="1" applyAlignment="1">
      <alignment horizontal="center" vertical="center"/>
      <protection/>
    </xf>
    <xf numFmtId="0" fontId="0" fillId="0" borderId="0" xfId="54" applyFont="1" applyBorder="1" applyAlignment="1">
      <alignment horizontal="center" vertical="center"/>
      <protection/>
    </xf>
    <xf numFmtId="43" fontId="0" fillId="0" borderId="0" xfId="54" applyNumberFormat="1" applyFont="1" applyBorder="1" applyAlignment="1">
      <alignment horizontal="center" vertical="center"/>
      <protection/>
    </xf>
    <xf numFmtId="4" fontId="0" fillId="0" borderId="0" xfId="54" applyNumberFormat="1" applyFont="1" applyBorder="1" applyAlignment="1">
      <alignment horizontal="center" vertical="center"/>
      <protection/>
    </xf>
    <xf numFmtId="43" fontId="0" fillId="0" borderId="0" xfId="54" applyNumberFormat="1" applyFont="1" applyBorder="1" applyAlignment="1">
      <alignment horizontal="right" vertical="center"/>
      <protection/>
    </xf>
    <xf numFmtId="4" fontId="0" fillId="0" borderId="0" xfId="54" applyNumberFormat="1" applyFont="1" applyBorder="1" applyAlignment="1">
      <alignment horizontal="right" vertical="center"/>
      <protection/>
    </xf>
    <xf numFmtId="186" fontId="0" fillId="0" borderId="0" xfId="54" applyNumberFormat="1" applyFont="1" applyBorder="1" applyAlignment="1">
      <alignment horizontal="right" vertical="center"/>
      <protection/>
    </xf>
    <xf numFmtId="49" fontId="0" fillId="0" borderId="0" xfId="54" applyNumberFormat="1" applyFont="1" applyBorder="1" applyAlignment="1">
      <alignment horizontal="justify" vertical="center"/>
      <protection/>
    </xf>
    <xf numFmtId="49" fontId="0" fillId="0" borderId="0" xfId="54" applyNumberFormat="1" applyFont="1" applyBorder="1" applyAlignment="1">
      <alignment horizontal="justify" vertical="center" wrapText="1"/>
      <protection/>
    </xf>
    <xf numFmtId="49"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187"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justify" vertical="center" wrapText="1"/>
      <protection/>
    </xf>
    <xf numFmtId="0" fontId="0"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4" fontId="0" fillId="0" borderId="0" xfId="48" applyNumberFormat="1" applyFont="1" applyFill="1" applyBorder="1" applyAlignment="1" applyProtection="1">
      <alignment horizontal="center" vertical="center" wrapText="1"/>
      <protection/>
    </xf>
    <xf numFmtId="191" fontId="0" fillId="0" borderId="0" xfId="48"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right" vertical="center" wrapText="1"/>
      <protection/>
    </xf>
    <xf numFmtId="4" fontId="3" fillId="0" borderId="0" xfId="0" applyNumberFormat="1" applyFont="1" applyFill="1" applyBorder="1" applyAlignment="1" applyProtection="1">
      <alignment horizontal="center" vertical="center" wrapText="1"/>
      <protection/>
    </xf>
    <xf numFmtId="192" fontId="3" fillId="0" borderId="0" xfId="0" applyNumberFormat="1" applyFont="1" applyFill="1" applyBorder="1" applyAlignment="1" applyProtection="1">
      <alignment horizontal="center" vertical="center" wrapText="1"/>
      <protection/>
    </xf>
    <xf numFmtId="43" fontId="0"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49" fontId="55" fillId="34" borderId="15" xfId="0" applyNumberFormat="1" applyFont="1" applyFill="1" applyBorder="1" applyAlignment="1" applyProtection="1">
      <alignment horizontal="center" vertical="center" wrapText="1"/>
      <protection locked="0"/>
    </xf>
    <xf numFmtId="3" fontId="55" fillId="34" borderId="15" xfId="0" applyNumberFormat="1" applyFont="1" applyFill="1" applyBorder="1" applyAlignment="1" applyProtection="1">
      <alignment horizontal="center" vertical="center" wrapText="1"/>
      <protection locked="0"/>
    </xf>
    <xf numFmtId="188" fontId="55" fillId="34" borderId="15" xfId="0" applyNumberFormat="1" applyFont="1" applyFill="1" applyBorder="1" applyAlignment="1" applyProtection="1">
      <alignment horizontal="center" vertical="center" wrapText="1"/>
      <protection locked="0"/>
    </xf>
    <xf numFmtId="1" fontId="55" fillId="34" borderId="15" xfId="0" applyNumberFormat="1" applyFont="1" applyFill="1" applyBorder="1" applyAlignment="1" applyProtection="1">
      <alignment horizontal="center" vertical="center" wrapText="1"/>
      <protection locked="0"/>
    </xf>
    <xf numFmtId="187" fontId="55" fillId="34" borderId="15" xfId="0" applyNumberFormat="1" applyFont="1" applyFill="1" applyBorder="1" applyAlignment="1" applyProtection="1">
      <alignment horizontal="center" vertical="center" wrapText="1"/>
      <protection locked="0"/>
    </xf>
    <xf numFmtId="0" fontId="55" fillId="34" borderId="15" xfId="0" applyFont="1" applyFill="1" applyBorder="1" applyAlignment="1" applyProtection="1">
      <alignment horizontal="center" vertical="center" wrapText="1"/>
      <protection locked="0"/>
    </xf>
    <xf numFmtId="0" fontId="55" fillId="34" borderId="15" xfId="0" applyNumberFormat="1" applyFont="1" applyFill="1" applyBorder="1" applyAlignment="1" applyProtection="1">
      <alignment horizontal="center" vertical="center" wrapText="1"/>
      <protection locked="0"/>
    </xf>
    <xf numFmtId="4" fontId="55" fillId="34" borderId="15" xfId="0" applyNumberFormat="1" applyFont="1" applyFill="1" applyBorder="1" applyAlignment="1" applyProtection="1">
      <alignment horizontal="center" vertical="center" wrapText="1"/>
      <protection locked="0"/>
    </xf>
    <xf numFmtId="174" fontId="55" fillId="34" borderId="15" xfId="0" applyNumberFormat="1" applyFont="1" applyFill="1" applyBorder="1" applyAlignment="1" applyProtection="1">
      <alignment horizontal="center" vertical="center" wrapText="1"/>
      <protection locked="0"/>
    </xf>
    <xf numFmtId="2" fontId="50" fillId="34" borderId="15" xfId="0" applyNumberFormat="1" applyFont="1" applyFill="1" applyBorder="1" applyAlignment="1" applyProtection="1">
      <alignment horizontal="center" vertical="center" wrapText="1"/>
      <protection locked="0"/>
    </xf>
    <xf numFmtId="192" fontId="55" fillId="34" borderId="15" xfId="0" applyNumberFormat="1" applyFont="1" applyFill="1" applyBorder="1" applyAlignment="1" applyProtection="1">
      <alignment horizontal="center" vertical="center" wrapText="1"/>
      <protection locked="0"/>
    </xf>
    <xf numFmtId="4" fontId="55" fillId="34" borderId="15" xfId="0" applyNumberFormat="1" applyFont="1" applyFill="1" applyBorder="1" applyAlignment="1" applyProtection="1">
      <alignment horizontal="center" vertical="center" wrapText="1"/>
      <protection/>
    </xf>
    <xf numFmtId="174" fontId="55" fillId="34" borderId="15" xfId="0" applyNumberFormat="1" applyFont="1" applyFill="1" applyBorder="1" applyAlignment="1" applyProtection="1">
      <alignment horizontal="center" vertical="center" wrapText="1"/>
      <protection/>
    </xf>
    <xf numFmtId="174" fontId="55" fillId="34" borderId="15" xfId="0" applyNumberFormat="1" applyFont="1" applyFill="1" applyBorder="1" applyAlignment="1">
      <alignment horizontal="center" vertical="center" wrapText="1"/>
    </xf>
    <xf numFmtId="0" fontId="50" fillId="34" borderId="15" xfId="0" applyFont="1" applyFill="1" applyBorder="1" applyAlignment="1" applyProtection="1">
      <alignment horizontal="center" vertical="center" wrapText="1"/>
      <protection/>
    </xf>
    <xf numFmtId="188" fontId="0" fillId="0" borderId="11"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justify" vertical="center" wrapText="1"/>
      <protection/>
    </xf>
    <xf numFmtId="4" fontId="0" fillId="0" borderId="10"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xf>
    <xf numFmtId="4" fontId="0" fillId="0" borderId="10" xfId="48" applyNumberFormat="1" applyFont="1" applyFill="1" applyBorder="1" applyAlignment="1" applyProtection="1">
      <alignment horizontal="center" vertical="center" wrapText="1"/>
      <protection/>
    </xf>
    <xf numFmtId="191" fontId="0" fillId="0" borderId="10" xfId="48" applyNumberFormat="1" applyFont="1" applyFill="1" applyBorder="1" applyAlignment="1" applyProtection="1">
      <alignment horizontal="center" vertical="center" wrapText="1"/>
      <protection/>
    </xf>
    <xf numFmtId="4" fontId="49" fillId="0" borderId="10" xfId="0" applyNumberFormat="1" applyFont="1" applyFill="1" applyBorder="1" applyAlignment="1" applyProtection="1">
      <alignment horizontal="right" vertical="center" wrapText="1"/>
      <protection locked="0"/>
    </xf>
    <xf numFmtId="43" fontId="0" fillId="0" borderId="10" xfId="0" applyNumberFormat="1" applyFont="1" applyFill="1" applyBorder="1" applyAlignment="1" applyProtection="1" quotePrefix="1">
      <alignment horizontal="center" vertical="center" wrapText="1"/>
      <protection/>
    </xf>
    <xf numFmtId="4" fontId="0" fillId="0" borderId="10" xfId="54"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74" fontId="0" fillId="0" borderId="10" xfId="0" applyNumberFormat="1" applyFont="1" applyFill="1" applyBorder="1" applyAlignment="1" applyProtection="1">
      <alignment horizontal="center" vertical="center" wrapText="1"/>
      <protection/>
    </xf>
    <xf numFmtId="174" fontId="49" fillId="0" borderId="12"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14" fontId="0" fillId="0" borderId="10" xfId="0" applyNumberFormat="1" applyFont="1" applyFill="1" applyBorder="1" applyAlignment="1" applyProtection="1">
      <alignment horizontal="left" vertical="center" wrapText="1"/>
      <protection/>
    </xf>
    <xf numFmtId="14" fontId="0" fillId="0" borderId="10" xfId="0" applyNumberFormat="1" applyFont="1" applyFill="1" applyBorder="1" applyAlignment="1" applyProtection="1">
      <alignment horizontal="justify" vertical="center" wrapText="1"/>
      <protection/>
    </xf>
    <xf numFmtId="0" fontId="0" fillId="0" borderId="10" xfId="0" applyNumberFormat="1"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left" vertical="center" wrapText="1"/>
      <protection/>
    </xf>
    <xf numFmtId="188" fontId="3" fillId="0" borderId="11"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locked="0"/>
    </xf>
    <xf numFmtId="1" fontId="0" fillId="0" borderId="10" xfId="0" applyNumberFormat="1" applyFont="1" applyFill="1" applyBorder="1" applyAlignment="1" applyProtection="1">
      <alignment horizontal="center" vertical="center" wrapText="1"/>
      <protection/>
    </xf>
    <xf numFmtId="1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xf>
    <xf numFmtId="4" fontId="0" fillId="0" borderId="10" xfId="48" applyNumberFormat="1" applyFont="1" applyFill="1" applyBorder="1" applyAlignment="1" applyProtection="1">
      <alignment horizontal="center" vertical="center" wrapText="1"/>
      <protection/>
    </xf>
    <xf numFmtId="191" fontId="0" fillId="0" borderId="10" xfId="48"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3" fontId="0" fillId="0" borderId="10" xfId="0" applyNumberFormat="1" applyFont="1" applyFill="1" applyBorder="1" applyAlignment="1" applyProtection="1" quotePrefix="1">
      <alignment horizontal="center" vertical="center" wrapText="1"/>
      <protection/>
    </xf>
    <xf numFmtId="4" fontId="0" fillId="0" borderId="10" xfId="54"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174" fontId="0" fillId="0" borderId="10"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locked="0"/>
    </xf>
    <xf numFmtId="0" fontId="48" fillId="0" borderId="10" xfId="0" applyFont="1" applyFill="1" applyBorder="1" applyAlignment="1">
      <alignment horizontal="center" vertical="center"/>
    </xf>
    <xf numFmtId="1" fontId="50"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justify" vertical="center" wrapText="1"/>
      <protection locked="0"/>
    </xf>
    <xf numFmtId="0" fontId="0" fillId="0" borderId="10" xfId="0" applyNumberFormat="1" applyFont="1" applyFill="1" applyBorder="1" applyAlignment="1" applyProtection="1">
      <alignment horizontal="center" vertical="center" wrapText="1"/>
      <protection locked="0"/>
    </xf>
    <xf numFmtId="191" fontId="0" fillId="0" borderId="10" xfId="48" applyNumberFormat="1" applyFont="1" applyFill="1" applyBorder="1" applyAlignment="1" applyProtection="1">
      <alignment horizontal="center" vertical="center" wrapText="1"/>
      <protection locked="0"/>
    </xf>
    <xf numFmtId="4" fontId="49"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quotePrefix="1">
      <alignment horizontal="center" vertical="center" wrapText="1"/>
      <protection/>
    </xf>
    <xf numFmtId="0" fontId="0" fillId="0" borderId="10" xfId="54" applyFont="1" applyFill="1" applyBorder="1" applyAlignment="1" applyProtection="1">
      <alignment horizontal="center" vertical="center" wrapText="1"/>
      <protection/>
    </xf>
    <xf numFmtId="185" fontId="0"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188" fontId="0" fillId="0" borderId="10" xfId="0" applyNumberFormat="1" applyFont="1" applyFill="1" applyBorder="1" applyAlignment="1" applyProtection="1">
      <alignment horizontal="center" vertical="center" wrapText="1"/>
      <protection/>
    </xf>
    <xf numFmtId="14"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wrapText="1"/>
      <protection/>
    </xf>
    <xf numFmtId="191" fontId="0" fillId="0" borderId="10" xfId="48" applyNumberFormat="1" applyFont="1" applyFill="1" applyBorder="1" applyAlignment="1" applyProtection="1">
      <alignment vertical="center" wrapText="1"/>
      <protection/>
    </xf>
    <xf numFmtId="4" fontId="0" fillId="0" borderId="10" xfId="48" applyNumberFormat="1" applyFont="1" applyFill="1" applyBorder="1" applyAlignment="1" applyProtection="1">
      <alignment horizontal="center" vertical="center" wrapText="1"/>
      <protection locked="0"/>
    </xf>
    <xf numFmtId="4" fontId="0" fillId="0" borderId="10" xfId="48" applyNumberFormat="1" applyFont="1" applyFill="1" applyBorder="1" applyAlignment="1" applyProtection="1">
      <alignment horizontal="right" vertical="center" wrapText="1"/>
      <protection/>
    </xf>
    <xf numFmtId="49" fontId="0" fillId="0" borderId="16" xfId="0" applyNumberFormat="1" applyFont="1" applyFill="1" applyBorder="1" applyAlignment="1" applyProtection="1">
      <alignment horizontal="center" vertical="center" wrapText="1"/>
      <protection/>
    </xf>
    <xf numFmtId="3"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4" fontId="0" fillId="0" borderId="16" xfId="0" applyNumberFormat="1" applyFont="1" applyFill="1" applyBorder="1" applyAlignment="1" applyProtection="1">
      <alignment horizontal="right" vertical="center" wrapText="1"/>
      <protection/>
    </xf>
    <xf numFmtId="0" fontId="0" fillId="0" borderId="16"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justify" vertical="center" wrapText="1"/>
      <protection locked="0"/>
    </xf>
    <xf numFmtId="188" fontId="0" fillId="0" borderId="20" xfId="0" applyNumberFormat="1" applyFont="1" applyFill="1" applyBorder="1" applyAlignment="1" applyProtection="1">
      <alignment horizontal="center" vertical="center" wrapText="1"/>
      <protection/>
    </xf>
    <xf numFmtId="188" fontId="0" fillId="0" borderId="16"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left" vertical="center" wrapText="1"/>
      <protection/>
    </xf>
    <xf numFmtId="0" fontId="0" fillId="0" borderId="16" xfId="0" applyNumberFormat="1" applyFont="1" applyFill="1" applyBorder="1" applyAlignment="1" applyProtection="1">
      <alignment horizontal="justify" vertical="top" wrapText="1"/>
      <protection/>
    </xf>
    <xf numFmtId="191" fontId="0" fillId="0" borderId="16" xfId="48" applyNumberFormat="1" applyFont="1" applyFill="1" applyBorder="1" applyAlignment="1" applyProtection="1">
      <alignment vertical="center" wrapText="1"/>
      <protection/>
    </xf>
    <xf numFmtId="4" fontId="0" fillId="0" borderId="16" xfId="0" applyNumberFormat="1" applyFont="1" applyFill="1" applyBorder="1" applyAlignment="1" applyProtection="1">
      <alignment horizontal="center" vertical="center" wrapText="1"/>
      <protection locked="0"/>
    </xf>
    <xf numFmtId="43" fontId="0" fillId="0" borderId="10" xfId="0" applyNumberFormat="1" applyFont="1" applyFill="1" applyBorder="1" applyAlignment="1" applyProtection="1" quotePrefix="1">
      <alignment vertical="center" wrapText="1"/>
      <protection/>
    </xf>
    <xf numFmtId="0" fontId="0" fillId="0" borderId="10" xfId="55" applyNumberFormat="1" applyFont="1" applyFill="1" applyBorder="1" applyAlignment="1" applyProtection="1">
      <alignment vertical="center" wrapText="1"/>
      <protection/>
    </xf>
    <xf numFmtId="4" fontId="0" fillId="0" borderId="10" xfId="55" applyNumberFormat="1" applyFont="1" applyFill="1" applyBorder="1" applyAlignment="1" applyProtection="1">
      <alignment vertical="center" wrapText="1"/>
      <protection/>
    </xf>
    <xf numFmtId="14" fontId="0" fillId="0" borderId="10" xfId="55" applyNumberFormat="1" applyFont="1" applyFill="1" applyBorder="1" applyAlignment="1" applyProtection="1">
      <alignment vertical="center" wrapText="1"/>
      <protection/>
    </xf>
    <xf numFmtId="193" fontId="0" fillId="0" borderId="10" xfId="0" applyNumberFormat="1" applyFont="1" applyFill="1" applyBorder="1" applyAlignment="1" applyProtection="1">
      <alignment horizontal="center" vertical="center" wrapText="1"/>
      <protection/>
    </xf>
    <xf numFmtId="193" fontId="49" fillId="0" borderId="10" xfId="0" applyNumberFormat="1" applyFont="1" applyFill="1" applyBorder="1" applyAlignment="1">
      <alignment horizontal="center" vertical="center" wrapText="1"/>
    </xf>
    <xf numFmtId="188" fontId="6" fillId="0" borderId="11"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3" fontId="6" fillId="0" borderId="16" xfId="0" applyNumberFormat="1" applyFont="1" applyFill="1" applyBorder="1" applyAlignment="1" applyProtection="1">
      <alignment horizontal="center" vertical="center" wrapText="1"/>
      <protection/>
    </xf>
    <xf numFmtId="188" fontId="6" fillId="0" borderId="10" xfId="0" applyNumberFormat="1" applyFont="1" applyFill="1" applyBorder="1" applyAlignment="1" applyProtection="1">
      <alignment horizontal="center" vertical="center" wrapText="1"/>
      <protection/>
    </xf>
    <xf numFmtId="1" fontId="6"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xf>
    <xf numFmtId="14" fontId="4" fillId="0" borderId="10" xfId="0" applyNumberFormat="1" applyFont="1" applyFill="1" applyBorder="1" applyAlignment="1" applyProtection="1">
      <alignment vertical="center" wrapText="1"/>
      <protection/>
    </xf>
    <xf numFmtId="0" fontId="4" fillId="0" borderId="16"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justify" vertical="center" wrapText="1"/>
      <protection locked="0"/>
    </xf>
    <xf numFmtId="4" fontId="4" fillId="0" borderId="10" xfId="48" applyNumberFormat="1" applyFont="1" applyFill="1" applyBorder="1" applyAlignment="1" applyProtection="1">
      <alignment horizontal="center" vertical="center" wrapText="1"/>
      <protection locked="0"/>
    </xf>
    <xf numFmtId="4" fontId="4" fillId="0" borderId="10" xfId="0" applyNumberFormat="1" applyFont="1" applyFill="1" applyBorder="1" applyAlignment="1" applyProtection="1">
      <alignment horizontal="right" vertical="center" wrapText="1"/>
      <protection/>
    </xf>
    <xf numFmtId="4" fontId="4" fillId="0" borderId="10" xfId="48" applyNumberFormat="1" applyFont="1" applyFill="1" applyBorder="1" applyAlignment="1" applyProtection="1">
      <alignment horizontal="right" vertical="center" wrapText="1"/>
      <protection/>
    </xf>
    <xf numFmtId="191" fontId="4" fillId="0" borderId="10" xfId="48" applyNumberFormat="1" applyFont="1" applyFill="1" applyBorder="1" applyAlignment="1" applyProtection="1">
      <alignment vertical="center" wrapText="1"/>
      <protection/>
    </xf>
    <xf numFmtId="3" fontId="3" fillId="0" borderId="10" xfId="0" applyNumberFormat="1" applyFont="1" applyFill="1" applyBorder="1" applyAlignment="1" applyProtection="1">
      <alignment horizontal="center" vertical="center" wrapText="1"/>
      <protection locked="0"/>
    </xf>
    <xf numFmtId="39" fontId="49" fillId="0" borderId="10" xfId="0" applyNumberFormat="1" applyFont="1" applyFill="1" applyBorder="1" applyAlignment="1" applyProtection="1">
      <alignment horizontal="center" vertical="center" wrapText="1"/>
      <protection locked="0"/>
    </xf>
    <xf numFmtId="188" fontId="0" fillId="0" borderId="10" xfId="0" applyNumberFormat="1"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horizontal="center" vertical="center" wrapText="1"/>
      <protection locked="0"/>
    </xf>
    <xf numFmtId="188" fontId="0" fillId="0" borderId="10" xfId="0" applyNumberFormat="1" applyFont="1" applyFill="1" applyBorder="1" applyAlignment="1" applyProtection="1">
      <alignment horizontal="justify" vertical="center" wrapText="1"/>
      <protection locked="0"/>
    </xf>
    <xf numFmtId="1" fontId="0" fillId="0" borderId="10" xfId="56" applyNumberFormat="1" applyFont="1" applyFill="1" applyBorder="1" applyAlignment="1" applyProtection="1">
      <alignment horizontal="center" vertical="center" wrapText="1"/>
      <protection locked="0"/>
    </xf>
    <xf numFmtId="1" fontId="0" fillId="0" borderId="16" xfId="55" applyNumberFormat="1" applyFont="1" applyFill="1" applyBorder="1" applyAlignment="1" applyProtection="1">
      <alignment horizontal="center" vertical="center" wrapText="1"/>
      <protection/>
    </xf>
    <xf numFmtId="49" fontId="49" fillId="0" borderId="10" xfId="0" applyNumberFormat="1" applyFont="1" applyFill="1" applyBorder="1" applyAlignment="1" applyProtection="1">
      <alignment horizontal="center" vertical="center" wrapText="1"/>
      <protection/>
    </xf>
    <xf numFmtId="191" fontId="0" fillId="0" borderId="15" xfId="48"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0" fontId="48" fillId="0" borderId="15" xfId="0" applyFont="1" applyFill="1" applyBorder="1" applyAlignment="1">
      <alignment horizontal="center" vertical="center" wrapText="1"/>
    </xf>
    <xf numFmtId="0" fontId="0" fillId="0" borderId="0" xfId="0" applyFont="1" applyFill="1" applyAlignment="1">
      <alignment horizontal="center" vertical="center" wrapText="1"/>
    </xf>
    <xf numFmtId="2" fontId="49" fillId="0" borderId="10" xfId="48" applyNumberFormat="1" applyFont="1" applyFill="1" applyBorder="1" applyAlignment="1" applyProtection="1">
      <alignment horizontal="center" vertical="center" wrapText="1"/>
      <protection locked="0"/>
    </xf>
    <xf numFmtId="1" fontId="0" fillId="0" borderId="10" xfId="55" applyNumberFormat="1" applyFont="1" applyFill="1" applyBorder="1" applyAlignment="1" applyProtection="1">
      <alignment horizontal="center" vertical="center" wrapText="1"/>
      <protection/>
    </xf>
    <xf numFmtId="39" fontId="0" fillId="0" borderId="10" xfId="0" applyNumberFormat="1" applyFont="1" applyFill="1" applyBorder="1" applyAlignment="1" applyProtection="1">
      <alignment horizontal="center" vertical="center" wrapText="1"/>
      <protection locked="0"/>
    </xf>
    <xf numFmtId="2" fontId="0" fillId="0" borderId="10" xfId="48" applyNumberFormat="1" applyFont="1" applyFill="1" applyBorder="1" applyAlignment="1" applyProtection="1">
      <alignment horizontal="center" vertical="center" wrapText="1"/>
      <protection locked="0"/>
    </xf>
    <xf numFmtId="1" fontId="0" fillId="0" borderId="10" xfId="57" applyNumberFormat="1" applyFont="1" applyFill="1" applyBorder="1" applyAlignment="1" applyProtection="1">
      <alignment horizontal="center" vertical="center" wrapText="1"/>
      <protection/>
    </xf>
    <xf numFmtId="0" fontId="0" fillId="0" borderId="0" xfId="0" applyFont="1" applyFill="1" applyAlignment="1">
      <alignment horizontal="justify" vertical="center" wrapText="1"/>
    </xf>
    <xf numFmtId="2" fontId="0" fillId="0" borderId="10" xfId="0" applyNumberFormat="1" applyFont="1" applyFill="1" applyBorder="1" applyAlignment="1" applyProtection="1">
      <alignment horizontal="center" vertical="center" wrapText="1"/>
      <protection locked="0"/>
    </xf>
    <xf numFmtId="2" fontId="49" fillId="0" borderId="10" xfId="0" applyNumberFormat="1" applyFont="1" applyFill="1" applyBorder="1" applyAlignment="1" applyProtection="1">
      <alignment horizontal="center" vertical="center" wrapText="1"/>
      <protection locked="0"/>
    </xf>
    <xf numFmtId="194" fontId="0" fillId="0" borderId="15" xfId="48" applyNumberFormat="1" applyFont="1" applyFill="1" applyBorder="1" applyAlignment="1" applyProtection="1">
      <alignment horizontal="center" vertical="center" wrapText="1"/>
      <protection/>
    </xf>
    <xf numFmtId="195" fontId="49" fillId="0" borderId="10" xfId="48" applyNumberFormat="1" applyFont="1" applyFill="1" applyBorder="1" applyAlignment="1" applyProtection="1">
      <alignment horizontal="center" vertical="center" wrapText="1"/>
      <protection locked="0"/>
    </xf>
    <xf numFmtId="0" fontId="48" fillId="0" borderId="0" xfId="0" applyFont="1" applyFill="1" applyAlignment="1">
      <alignment horizontal="center" vertical="center" wrapText="1"/>
    </xf>
    <xf numFmtId="4" fontId="0" fillId="0" borderId="10" xfId="55" applyNumberFormat="1" applyFont="1" applyFill="1" applyBorder="1" applyAlignment="1" applyProtection="1">
      <alignment horizontal="center" vertical="center" wrapText="1"/>
      <protection/>
    </xf>
    <xf numFmtId="174" fontId="49" fillId="0" borderId="10" xfId="0" applyNumberFormat="1" applyFont="1" applyFill="1" applyBorder="1" applyAlignment="1" applyProtection="1">
      <alignment horizontal="center" vertical="center" wrapText="1"/>
      <protection/>
    </xf>
    <xf numFmtId="174" fontId="49" fillId="0" borderId="12" xfId="0" applyNumberFormat="1" applyFont="1" applyFill="1" applyBorder="1" applyAlignment="1" applyProtection="1">
      <alignment horizontal="center" vertical="center" wrapText="1"/>
      <protection/>
    </xf>
    <xf numFmtId="0" fontId="48" fillId="0" borderId="21"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 fontId="49" fillId="0" borderId="22" xfId="0" applyNumberFormat="1" applyFont="1" applyFill="1" applyBorder="1" applyAlignment="1">
      <alignment horizontal="center" vertical="center" wrapText="1"/>
    </xf>
    <xf numFmtId="39" fontId="49" fillId="0" borderId="22" xfId="0" applyNumberFormat="1" applyFont="1" applyFill="1" applyBorder="1" applyAlignment="1">
      <alignment horizontal="center" vertical="center" wrapText="1"/>
    </xf>
    <xf numFmtId="191" fontId="49" fillId="0" borderId="21" xfId="48" applyNumberFormat="1" applyFont="1" applyFill="1" applyBorder="1" applyAlignment="1">
      <alignment horizontal="center" vertical="center" wrapText="1"/>
    </xf>
    <xf numFmtId="195" fontId="49" fillId="0" borderId="22" xfId="48" applyNumberFormat="1" applyFont="1" applyFill="1" applyBorder="1" applyAlignment="1">
      <alignment horizontal="center" vertical="center" wrapText="1"/>
    </xf>
    <xf numFmtId="4" fontId="50" fillId="0" borderId="10" xfId="48"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43" fontId="0" fillId="0" borderId="10" xfId="0" applyNumberFormat="1" applyFont="1" applyFill="1" applyBorder="1" applyAlignment="1" applyProtection="1">
      <alignment horizontal="center" vertical="center" wrapText="1"/>
      <protection/>
    </xf>
    <xf numFmtId="14" fontId="0" fillId="0" borderId="16" xfId="0" applyNumberFormat="1" applyFont="1" applyFill="1" applyBorder="1" applyAlignment="1" applyProtection="1">
      <alignment horizontal="center" vertical="center" wrapText="1"/>
      <protection/>
    </xf>
    <xf numFmtId="1" fontId="0" fillId="0" borderId="16" xfId="57"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justify" vertical="center" wrapText="1"/>
      <protection/>
    </xf>
    <xf numFmtId="4" fontId="0" fillId="0" borderId="16" xfId="0" applyNumberFormat="1" applyFont="1" applyFill="1" applyBorder="1" applyAlignment="1" applyProtection="1">
      <alignment horizontal="center" vertical="center" wrapText="1"/>
      <protection/>
    </xf>
    <xf numFmtId="4" fontId="0" fillId="0" borderId="16" xfId="48" applyNumberFormat="1" applyFont="1" applyFill="1" applyBorder="1" applyAlignment="1" applyProtection="1">
      <alignment horizontal="center" vertical="center" wrapText="1"/>
      <protection/>
    </xf>
    <xf numFmtId="191" fontId="0" fillId="0" borderId="16" xfId="48" applyNumberFormat="1" applyFont="1" applyFill="1" applyBorder="1" applyAlignment="1" applyProtection="1">
      <alignment horizontal="center" vertical="center" wrapText="1"/>
      <protection/>
    </xf>
    <xf numFmtId="43" fontId="0" fillId="0" borderId="16" xfId="0" applyNumberFormat="1"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174" fontId="0" fillId="0" borderId="16" xfId="0" applyNumberFormat="1" applyFont="1" applyFill="1" applyBorder="1" applyAlignment="1" applyProtection="1">
      <alignment horizontal="center" vertical="center" wrapText="1"/>
      <protection/>
    </xf>
    <xf numFmtId="174" fontId="49" fillId="0" borderId="23" xfId="0" applyNumberFormat="1" applyFont="1" applyFill="1" applyBorder="1" applyAlignment="1" applyProtection="1">
      <alignment horizontal="center" vertical="center" wrapText="1"/>
      <protection/>
    </xf>
    <xf numFmtId="4" fontId="0" fillId="0" borderId="10" xfId="61" applyNumberFormat="1" applyFont="1" applyFill="1" applyBorder="1" applyAlignment="1" applyProtection="1">
      <alignment horizontal="center" vertical="center" wrapText="1"/>
      <protection/>
    </xf>
    <xf numFmtId="1" fontId="0" fillId="0" borderId="10" xfId="58" applyNumberFormat="1" applyFont="1" applyFill="1" applyBorder="1" applyAlignment="1" applyProtection="1">
      <alignment horizontal="center" vertical="center" wrapText="1"/>
      <protection/>
    </xf>
    <xf numFmtId="4" fontId="0" fillId="0" borderId="10" xfId="52" applyNumberFormat="1" applyFont="1" applyFill="1" applyBorder="1" applyAlignment="1" applyProtection="1">
      <alignment horizontal="center" vertical="center" wrapText="1"/>
      <protection/>
    </xf>
    <xf numFmtId="1" fontId="0" fillId="0" borderId="16" xfId="58" applyNumberFormat="1" applyFont="1" applyFill="1" applyBorder="1" applyAlignment="1" applyProtection="1">
      <alignment horizontal="center" vertical="center" wrapText="1"/>
      <protection/>
    </xf>
    <xf numFmtId="43" fontId="0" fillId="0" borderId="16" xfId="0" applyNumberFormat="1" applyFont="1" applyFill="1" applyBorder="1" applyAlignment="1" applyProtection="1" quotePrefix="1">
      <alignment horizontal="center" vertical="center" wrapText="1"/>
      <protection/>
    </xf>
    <xf numFmtId="4" fontId="0" fillId="0" borderId="16" xfId="55" applyNumberFormat="1" applyFont="1" applyFill="1" applyBorder="1" applyAlignment="1" applyProtection="1">
      <alignment horizontal="center" vertical="center" wrapText="1"/>
      <protection/>
    </xf>
    <xf numFmtId="3" fontId="55" fillId="34" borderId="16" xfId="0" applyNumberFormat="1" applyFont="1" applyFill="1" applyBorder="1" applyAlignment="1" applyProtection="1">
      <alignment horizontal="center" vertical="center" wrapText="1"/>
      <protection/>
    </xf>
    <xf numFmtId="49" fontId="55" fillId="34" borderId="16" xfId="0" applyNumberFormat="1" applyFont="1" applyFill="1" applyBorder="1" applyAlignment="1" applyProtection="1">
      <alignment horizontal="center" vertical="center" wrapText="1"/>
      <protection/>
    </xf>
    <xf numFmtId="3" fontId="55" fillId="34" borderId="23" xfId="0" applyNumberFormat="1" applyFont="1" applyFill="1" applyBorder="1" applyAlignment="1" applyProtection="1">
      <alignment horizontal="left" vertical="center" wrapText="1"/>
      <protection/>
    </xf>
    <xf numFmtId="3" fontId="55" fillId="34" borderId="14" xfId="0" applyNumberFormat="1" applyFont="1" applyFill="1" applyBorder="1" applyAlignment="1" applyProtection="1">
      <alignment horizontal="left" vertical="center" wrapText="1"/>
      <protection/>
    </xf>
    <xf numFmtId="3" fontId="55" fillId="34" borderId="20" xfId="0" applyNumberFormat="1" applyFont="1" applyFill="1" applyBorder="1" applyAlignment="1" applyProtection="1">
      <alignment horizontal="left" vertical="center" wrapText="1"/>
      <protection/>
    </xf>
    <xf numFmtId="49" fontId="50" fillId="34" borderId="16" xfId="0" applyNumberFormat="1" applyFont="1" applyFill="1" applyBorder="1" applyAlignment="1" applyProtection="1">
      <alignment horizontal="center" vertical="center" wrapText="1"/>
      <protection/>
    </xf>
    <xf numFmtId="187" fontId="50" fillId="34" borderId="16" xfId="0" applyNumberFormat="1" applyFont="1" applyFill="1" applyBorder="1" applyAlignment="1" applyProtection="1">
      <alignment horizontal="center" vertical="center" wrapText="1"/>
      <protection/>
    </xf>
    <xf numFmtId="0" fontId="50" fillId="34" borderId="16" xfId="0" applyNumberFormat="1" applyFont="1" applyFill="1" applyBorder="1" applyAlignment="1" applyProtection="1">
      <alignment horizontal="justify" vertical="center" wrapText="1"/>
      <protection/>
    </xf>
    <xf numFmtId="0" fontId="50" fillId="34" borderId="16" xfId="0" applyNumberFormat="1" applyFont="1" applyFill="1" applyBorder="1" applyAlignment="1" applyProtection="1">
      <alignment horizontal="center" vertical="center" wrapText="1"/>
      <protection/>
    </xf>
    <xf numFmtId="4" fontId="50" fillId="34" borderId="16"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right" vertical="center" wrapText="1"/>
      <protection/>
    </xf>
    <xf numFmtId="191" fontId="50" fillId="34" borderId="16" xfId="48" applyNumberFormat="1" applyFont="1" applyFill="1" applyBorder="1" applyAlignment="1" applyProtection="1">
      <alignment horizontal="center" vertical="center" wrapText="1"/>
      <protection/>
    </xf>
    <xf numFmtId="2" fontId="50" fillId="34" borderId="16" xfId="0" applyNumberFormat="1" applyFont="1" applyFill="1" applyBorder="1" applyAlignment="1" applyProtection="1">
      <alignment horizontal="right" vertical="center" wrapText="1"/>
      <protection/>
    </xf>
    <xf numFmtId="4" fontId="55" fillId="34" borderId="10" xfId="0" applyNumberFormat="1" applyFont="1" applyFill="1" applyBorder="1" applyAlignment="1" applyProtection="1">
      <alignment horizontal="center" vertical="center" wrapText="1"/>
      <protection/>
    </xf>
    <xf numFmtId="2" fontId="0" fillId="34" borderId="10" xfId="0" applyNumberFormat="1" applyFont="1" applyFill="1" applyBorder="1" applyAlignment="1" applyProtection="1">
      <alignment horizontal="right" vertical="center" wrapText="1"/>
      <protection/>
    </xf>
    <xf numFmtId="0" fontId="3" fillId="0" borderId="10" xfId="0"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192" fontId="3" fillId="0" borderId="10" xfId="0" applyNumberFormat="1" applyFont="1" applyFill="1" applyBorder="1" applyAlignment="1" applyProtection="1">
      <alignment horizontal="center" vertical="center" wrapText="1"/>
      <protection/>
    </xf>
    <xf numFmtId="188" fontId="3" fillId="0"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187" fontId="0" fillId="0" borderId="10"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right"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rmal 2 2" xfId="55"/>
    <cellStyle name="Normal 6" xfId="56"/>
    <cellStyle name="Normal 9" xfId="57"/>
    <cellStyle name="Normal 9 2" xfId="58"/>
    <cellStyle name="Notas" xfId="59"/>
    <cellStyle name="Percent" xfId="60"/>
    <cellStyle name="Porcentaje 2" xfId="61"/>
    <cellStyle name="Salida" xfId="62"/>
    <cellStyle name="Texto de advertencia" xfId="63"/>
    <cellStyle name="Texto explicativo" xfId="64"/>
    <cellStyle name="Título" xfId="65"/>
    <cellStyle name="Título 1" xfId="66"/>
    <cellStyle name="Título 2" xfId="67"/>
    <cellStyle name="Título 3" xfId="68"/>
    <cellStyle name="Total" xfId="69"/>
  </cellStyles>
  <dxfs count="2">
    <dxf/>
    <dxf/>
  </dxfs>
  <tableStyles count="1" defaultTableStyle="Estilo de tabla 1" defaultPivotStyle="PivotStyleLight16">
    <tableStyle name="Estilo de tabla 1" pivot="0" count="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ATICOS%20EXTERIOR\Reporte%20de%20vi&#225;ticos%20y%20boletos1\2020\2010\Form.%20Vi&#225;ticos%20Exteri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PORTE%20VIATICOS%20AL%20EXTERIOR%20ENERO%20A%20DICIEMBRE%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mp;C"/>
      <sheetName val="Ext."/>
      <sheetName val="Ant."/>
      <sheetName val="Liq. (Lleno)"/>
      <sheetName val="Liq. (Nombres)"/>
      <sheetName val="Ant. Emisión"/>
      <sheetName val="Ant. (VariosViajes)"/>
      <sheetName val="Liq."/>
      <sheetName val="Liq. (Lleno) (Carlos Raúl)"/>
      <sheetName val="ANT. MINISTRO"/>
      <sheetName val="LIQ. MINISTRO"/>
      <sheetName val="ANT. IBARRA"/>
      <sheetName val="LIQ.IBARRA"/>
      <sheetName val="ANT. PIMENTEL"/>
      <sheetName val="V.ANTICIPO (2)"/>
      <sheetName val="V.ANTICIPO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 UBIC EN DIRECCIONES"/>
      <sheetName val="DESPACHO MINISTERIAL"/>
      <sheetName val="DESPACHO VICEMINISTERIAL"/>
      <sheetName val="DEMAS DIRECCIONES"/>
      <sheetName val="VIATICOS EXTERIOR "/>
      <sheetName val="Hoja1"/>
      <sheetName val="VIATICOS EXTERIOR PLANTA CE (2"/>
      <sheetName val="Hoja2"/>
    </sheetNames>
  </externalBook>
</externalLink>
</file>

<file path=xl/tables/table1.xml><?xml version="1.0" encoding="utf-8"?>
<table xmlns="http://schemas.openxmlformats.org/spreadsheetml/2006/main" id="1355" name="Tabla2" displayName="Tabla2" ref="A4:AO532" comment="" totalsRowShown="0">
  <autoFilter ref="A4:AO532"/>
  <tableColumns count="41">
    <tableColumn id="1" name="Fecha de formulario de anticipo "/>
    <tableColumn id="2" name="No. Nombramiento"/>
    <tableColumn id="3" name="No. Formulario"/>
    <tableColumn id="41" name="Fecha de Liquidación"/>
    <tableColumn id="33" name="NIT  Funcionario"/>
    <tableColumn id="4" name="Nombre y Apellidos del Funcionario o particular autorizado"/>
    <tableColumn id="5" name="Cargo del Funcionario o Empleado"/>
    <tableColumn id="31" name="Dirección y/o Ubicación"/>
    <tableColumn id="34" name="No. De viajes"/>
    <tableColumn id="6" name="No.  CUR"/>
    <tableColumn id="30" name="Fecha CUR"/>
    <tableColumn id="7" name="Autoridad que Autoriza"/>
    <tableColumn id="8" name="Lugar de Comisión"/>
    <tableColumn id="9" name="Días de Comisión"/>
    <tableColumn id="10" name="Objetivo  y justificación de la Comisión"/>
    <tableColumn id="32" name="Beneficios "/>
    <tableColumn id="11" name="Cantidad de Días"/>
    <tableColumn id="12" name="Cuota por día US$"/>
    <tableColumn id="13" name="TOTAL _x000A_  US$"/>
    <tableColumn id="14" name="T.C."/>
    <tableColumn id="15" name="TOTAL EN  Q."/>
    <tableColumn id="16" name="Anticipo"/>
    <tableColumn id="17" name="Complemento a Favor"/>
    <tableColumn id="18" name="Reintegro a la Dependencia"/>
    <tableColumn id="19" name="Total en  Q"/>
    <tableColumn id="36" name="Valor transporte en US$"/>
    <tableColumn id="22" name="Boletos Q"/>
    <tableColumn id="24" name="Escalas (IDA)"/>
    <tableColumn id="25" name="Escalas (RETORNO)"/>
    <tableColumn id="35" name="NIT del proveedor"/>
    <tableColumn id="23" name="Factura"/>
    <tableColumn id="21" name="Fecha factura"/>
    <tableColumn id="26" name="Nombre del proveedor"/>
    <tableColumn id="27" name="Clase"/>
    <tableColumn id="28" name="OBSERVACIONES "/>
    <tableColumn id="20" name="Tipo de boleto"/>
    <tableColumn id="29" name="Cur de boleto"/>
    <tableColumn id="37" name=" Fecha Cur  boleto"/>
    <tableColumn id="40" name="Renglón Viático"/>
    <tableColumn id="38" name="Ubicación geográfica"/>
    <tableColumn id="39" name="Fuente de financiamient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65520"/>
  <sheetViews>
    <sheetView zoomScaleSheetLayoutView="80" workbookViewId="0" topLeftCell="B1">
      <pane ySplit="4" topLeftCell="A5" activePane="bottomLeft" state="frozen"/>
      <selection pane="topLeft" activeCell="A1" sqref="A1"/>
      <selection pane="bottomLeft" activeCell="E9" sqref="E9"/>
    </sheetView>
  </sheetViews>
  <sheetFormatPr defaultColWidth="11.421875" defaultRowHeight="19.5" customHeight="1"/>
  <cols>
    <col min="1" max="1" width="5.57421875" style="20" hidden="1" customWidth="1"/>
    <col min="2" max="2" width="11.421875" style="262" customWidth="1"/>
    <col min="3" max="3" width="25.00390625" style="108" hidden="1" customWidth="1"/>
    <col min="4" max="4" width="30.28125" style="108" hidden="1" customWidth="1"/>
    <col min="5" max="5" width="11.8515625" style="108" customWidth="1"/>
    <col min="6" max="6" width="14.7109375" style="109" hidden="1" customWidth="1"/>
    <col min="7" max="7" width="11.8515625" style="108" hidden="1" customWidth="1"/>
    <col min="8" max="8" width="27.8515625" style="19" customWidth="1"/>
    <col min="9" max="9" width="16.7109375" style="19" customWidth="1"/>
    <col min="10" max="10" width="21.140625" style="19" hidden="1" customWidth="1"/>
    <col min="11" max="11" width="12.28125" style="19" hidden="1" customWidth="1"/>
    <col min="12" max="12" width="14.57421875" style="109" hidden="1" customWidth="1"/>
    <col min="13" max="13" width="19.28125" style="19" customWidth="1"/>
    <col min="14" max="14" width="18.00390625" style="110" customWidth="1"/>
    <col min="15" max="15" width="9.57421875" style="42" customWidth="1"/>
    <col min="16" max="16" width="9.421875" style="111" customWidth="1"/>
    <col min="17" max="17" width="10.7109375" style="112" customWidth="1"/>
    <col min="18" max="18" width="14.140625" style="112" customWidth="1"/>
    <col min="19" max="19" width="14.8515625" style="112" customWidth="1"/>
    <col min="20" max="20" width="11.7109375" style="113" customWidth="1"/>
    <col min="21" max="21" width="12.00390625" style="112" hidden="1" customWidth="1"/>
    <col min="22" max="22" width="37.421875" style="127" customWidth="1"/>
    <col min="23" max="23" width="55.28125" style="89" customWidth="1"/>
    <col min="24" max="25" width="0" style="20" hidden="1" customWidth="1"/>
    <col min="26" max="16384" width="11.421875" style="20" customWidth="1"/>
  </cols>
  <sheetData>
    <row r="1" spans="2:23" s="295" customFormat="1" ht="12.75">
      <c r="B1" s="284" t="s">
        <v>2015</v>
      </c>
      <c r="C1" s="296"/>
      <c r="D1" s="296"/>
      <c r="E1" s="296"/>
      <c r="F1" s="297"/>
      <c r="G1" s="296"/>
      <c r="H1" s="298"/>
      <c r="I1" s="298"/>
      <c r="J1" s="298"/>
      <c r="K1" s="298"/>
      <c r="L1" s="297"/>
      <c r="M1" s="298"/>
      <c r="N1" s="299"/>
      <c r="O1" s="300"/>
      <c r="P1" s="301"/>
      <c r="Q1" s="302"/>
      <c r="R1" s="302"/>
      <c r="S1" s="302"/>
      <c r="T1" s="303"/>
      <c r="U1" s="302"/>
      <c r="V1" s="304"/>
      <c r="W1" s="305"/>
    </row>
    <row r="2" spans="2:23" s="295" customFormat="1" ht="12.75">
      <c r="B2" s="284" t="s">
        <v>2017</v>
      </c>
      <c r="C2" s="296"/>
      <c r="D2" s="296"/>
      <c r="E2" s="296"/>
      <c r="F2" s="297"/>
      <c r="G2" s="296"/>
      <c r="H2" s="298"/>
      <c r="I2" s="298"/>
      <c r="J2" s="298"/>
      <c r="K2" s="298"/>
      <c r="L2" s="297"/>
      <c r="M2" s="298"/>
      <c r="N2" s="299"/>
      <c r="O2" s="300"/>
      <c r="P2" s="301"/>
      <c r="Q2" s="302"/>
      <c r="R2" s="302"/>
      <c r="S2" s="302"/>
      <c r="T2" s="303"/>
      <c r="U2" s="302"/>
      <c r="V2" s="304"/>
      <c r="W2" s="305"/>
    </row>
    <row r="3" spans="2:23" s="295" customFormat="1" ht="12.75">
      <c r="B3" s="285" t="s">
        <v>2016</v>
      </c>
      <c r="C3" s="296"/>
      <c r="D3" s="296"/>
      <c r="E3" s="296"/>
      <c r="F3" s="297"/>
      <c r="G3" s="296"/>
      <c r="H3" s="298"/>
      <c r="I3" s="298"/>
      <c r="J3" s="298"/>
      <c r="K3" s="298"/>
      <c r="L3" s="297"/>
      <c r="M3" s="298"/>
      <c r="N3" s="299"/>
      <c r="O3" s="300"/>
      <c r="P3" s="301"/>
      <c r="Q3" s="302"/>
      <c r="R3" s="302"/>
      <c r="S3" s="302"/>
      <c r="T3" s="303"/>
      <c r="U3" s="302"/>
      <c r="V3" s="304"/>
      <c r="W3" s="305"/>
    </row>
    <row r="4" spans="1:25" s="294" customFormat="1" ht="65.25" customHeight="1" thickBot="1">
      <c r="A4" s="286" t="s">
        <v>20</v>
      </c>
      <c r="B4" s="286" t="s">
        <v>16</v>
      </c>
      <c r="C4" s="287" t="s">
        <v>10</v>
      </c>
      <c r="D4" s="287" t="s">
        <v>15</v>
      </c>
      <c r="E4" s="287" t="s">
        <v>2</v>
      </c>
      <c r="F4" s="288" t="s">
        <v>17</v>
      </c>
      <c r="G4" s="287" t="s">
        <v>7</v>
      </c>
      <c r="H4" s="289" t="s">
        <v>11</v>
      </c>
      <c r="I4" s="289" t="s">
        <v>14</v>
      </c>
      <c r="J4" s="289" t="s">
        <v>274</v>
      </c>
      <c r="K4" s="289" t="s">
        <v>8</v>
      </c>
      <c r="L4" s="288" t="s">
        <v>9</v>
      </c>
      <c r="M4" s="289" t="s">
        <v>0</v>
      </c>
      <c r="N4" s="289" t="s">
        <v>13</v>
      </c>
      <c r="O4" s="289" t="s">
        <v>21</v>
      </c>
      <c r="P4" s="290" t="s">
        <v>19</v>
      </c>
      <c r="Q4" s="291" t="s">
        <v>3</v>
      </c>
      <c r="R4" s="291" t="s">
        <v>4</v>
      </c>
      <c r="S4" s="291" t="s">
        <v>5</v>
      </c>
      <c r="T4" s="292" t="s">
        <v>12</v>
      </c>
      <c r="U4" s="291" t="s">
        <v>18</v>
      </c>
      <c r="V4" s="293" t="s">
        <v>1</v>
      </c>
      <c r="W4" s="293" t="s">
        <v>6</v>
      </c>
      <c r="X4" s="160" t="s">
        <v>1105</v>
      </c>
      <c r="Y4" s="160" t="s">
        <v>1424</v>
      </c>
    </row>
    <row r="5" spans="2:25" ht="39" thickTop="1">
      <c r="B5" s="282">
        <v>43875</v>
      </c>
      <c r="C5" s="22" t="s">
        <v>1433</v>
      </c>
      <c r="D5" s="22" t="s">
        <v>1434</v>
      </c>
      <c r="E5" s="22" t="s">
        <v>1425</v>
      </c>
      <c r="F5" s="23">
        <v>43881</v>
      </c>
      <c r="G5" s="248"/>
      <c r="H5" s="22" t="s">
        <v>1435</v>
      </c>
      <c r="I5" s="62" t="s">
        <v>408</v>
      </c>
      <c r="J5" s="62" t="s">
        <v>165</v>
      </c>
      <c r="K5" s="25">
        <v>315</v>
      </c>
      <c r="L5" s="170">
        <v>43901</v>
      </c>
      <c r="M5" s="24" t="s">
        <v>159</v>
      </c>
      <c r="N5" s="245" t="s">
        <v>1439</v>
      </c>
      <c r="O5" s="24">
        <v>2.5</v>
      </c>
      <c r="P5" s="72">
        <v>420</v>
      </c>
      <c r="Q5" s="26">
        <f>O5*P5</f>
        <v>1050</v>
      </c>
      <c r="R5" s="26">
        <v>0</v>
      </c>
      <c r="S5" s="26">
        <v>126</v>
      </c>
      <c r="T5" s="27">
        <f>Q5+R5-S5</f>
        <v>924</v>
      </c>
      <c r="U5" s="26"/>
      <c r="V5" s="128" t="s">
        <v>1436</v>
      </c>
      <c r="W5" s="128" t="s">
        <v>1462</v>
      </c>
      <c r="X5" s="158"/>
      <c r="Y5" s="157"/>
    </row>
    <row r="6" spans="2:25" ht="51" hidden="1">
      <c r="B6" s="282">
        <v>43875</v>
      </c>
      <c r="C6" s="22" t="s">
        <v>1437</v>
      </c>
      <c r="D6" s="22" t="s">
        <v>1434</v>
      </c>
      <c r="E6" s="22" t="s">
        <v>1426</v>
      </c>
      <c r="F6" s="23">
        <v>43881</v>
      </c>
      <c r="G6" s="248"/>
      <c r="H6" s="22" t="s">
        <v>302</v>
      </c>
      <c r="I6" s="62" t="s">
        <v>157</v>
      </c>
      <c r="J6" s="62" t="s">
        <v>1438</v>
      </c>
      <c r="K6" s="25"/>
      <c r="L6" s="170"/>
      <c r="M6" s="24" t="s">
        <v>159</v>
      </c>
      <c r="N6" s="245" t="s">
        <v>1439</v>
      </c>
      <c r="O6" s="24">
        <v>2.5</v>
      </c>
      <c r="P6" s="72">
        <v>420</v>
      </c>
      <c r="Q6" s="26">
        <f aca="true" t="shared" si="0" ref="Q6:Q29">O6*P6</f>
        <v>1050</v>
      </c>
      <c r="R6" s="26">
        <v>0</v>
      </c>
      <c r="S6" s="26">
        <v>1050</v>
      </c>
      <c r="T6" s="27">
        <f aca="true" t="shared" si="1" ref="T6:T29">Q6+R6-S6</f>
        <v>0</v>
      </c>
      <c r="U6" s="26"/>
      <c r="V6" s="128" t="s">
        <v>1440</v>
      </c>
      <c r="W6" s="244" t="s">
        <v>1441</v>
      </c>
      <c r="X6" s="158"/>
      <c r="Y6" s="157"/>
    </row>
    <row r="7" spans="2:25" ht="38.25">
      <c r="B7" s="258">
        <v>43881</v>
      </c>
      <c r="C7" s="22" t="s">
        <v>1442</v>
      </c>
      <c r="D7" s="22" t="s">
        <v>144</v>
      </c>
      <c r="E7" s="22" t="s">
        <v>1427</v>
      </c>
      <c r="F7" s="23">
        <v>43892</v>
      </c>
      <c r="G7" s="248"/>
      <c r="H7" s="22" t="s">
        <v>1434</v>
      </c>
      <c r="I7" s="62" t="s">
        <v>147</v>
      </c>
      <c r="J7" s="62" t="s">
        <v>496</v>
      </c>
      <c r="K7" s="25">
        <v>474</v>
      </c>
      <c r="L7" s="170">
        <v>43915</v>
      </c>
      <c r="M7" s="24" t="s">
        <v>159</v>
      </c>
      <c r="N7" s="25" t="s">
        <v>1444</v>
      </c>
      <c r="O7" s="24">
        <v>0.5</v>
      </c>
      <c r="P7" s="72">
        <v>420</v>
      </c>
      <c r="Q7" s="26">
        <f t="shared" si="0"/>
        <v>210</v>
      </c>
      <c r="R7" s="26">
        <v>0</v>
      </c>
      <c r="S7" s="26">
        <v>0</v>
      </c>
      <c r="T7" s="27">
        <f t="shared" si="1"/>
        <v>210</v>
      </c>
      <c r="U7" s="26"/>
      <c r="V7" s="128" t="s">
        <v>1443</v>
      </c>
      <c r="W7" s="244" t="s">
        <v>1459</v>
      </c>
      <c r="X7" s="158"/>
      <c r="Y7" s="157"/>
    </row>
    <row r="8" spans="2:25" ht="76.5">
      <c r="B8" s="258">
        <v>43881</v>
      </c>
      <c r="C8" s="22" t="s">
        <v>1445</v>
      </c>
      <c r="D8" s="22" t="s">
        <v>144</v>
      </c>
      <c r="E8" s="22" t="s">
        <v>1428</v>
      </c>
      <c r="F8" s="23">
        <v>43886</v>
      </c>
      <c r="G8" s="248"/>
      <c r="H8" s="22" t="s">
        <v>876</v>
      </c>
      <c r="I8" s="62" t="s">
        <v>157</v>
      </c>
      <c r="J8" s="62" t="s">
        <v>1438</v>
      </c>
      <c r="K8" s="245">
        <v>473</v>
      </c>
      <c r="L8" s="170">
        <v>43915</v>
      </c>
      <c r="M8" s="24" t="s">
        <v>159</v>
      </c>
      <c r="N8" s="25" t="s">
        <v>1444</v>
      </c>
      <c r="O8" s="24">
        <v>0.5</v>
      </c>
      <c r="P8" s="72">
        <v>420</v>
      </c>
      <c r="Q8" s="26">
        <f t="shared" si="0"/>
        <v>210</v>
      </c>
      <c r="R8" s="26">
        <v>0</v>
      </c>
      <c r="S8" s="26">
        <v>37</v>
      </c>
      <c r="T8" s="27">
        <f t="shared" si="1"/>
        <v>173</v>
      </c>
      <c r="U8" s="26"/>
      <c r="V8" s="128" t="s">
        <v>1446</v>
      </c>
      <c r="W8" s="244" t="s">
        <v>1460</v>
      </c>
      <c r="X8" s="158"/>
      <c r="Y8" s="157"/>
    </row>
    <row r="9" spans="2:25" ht="89.25">
      <c r="B9" s="258">
        <v>43881</v>
      </c>
      <c r="C9" s="22" t="s">
        <v>1447</v>
      </c>
      <c r="D9" s="22" t="s">
        <v>144</v>
      </c>
      <c r="E9" s="22" t="s">
        <v>1429</v>
      </c>
      <c r="F9" s="23">
        <v>43889</v>
      </c>
      <c r="G9" s="248"/>
      <c r="H9" s="22" t="s">
        <v>1448</v>
      </c>
      <c r="I9" s="62" t="s">
        <v>1449</v>
      </c>
      <c r="J9" s="3" t="s">
        <v>312</v>
      </c>
      <c r="K9" s="245">
        <v>473</v>
      </c>
      <c r="L9" s="170">
        <v>43915</v>
      </c>
      <c r="M9" s="24" t="s">
        <v>159</v>
      </c>
      <c r="N9" s="25" t="s">
        <v>1444</v>
      </c>
      <c r="O9" s="24">
        <v>0.5</v>
      </c>
      <c r="P9" s="72">
        <v>420</v>
      </c>
      <c r="Q9" s="26">
        <f t="shared" si="0"/>
        <v>210</v>
      </c>
      <c r="R9" s="26">
        <v>0</v>
      </c>
      <c r="S9" s="26">
        <v>0</v>
      </c>
      <c r="T9" s="27">
        <f t="shared" si="1"/>
        <v>210</v>
      </c>
      <c r="U9" s="26"/>
      <c r="V9" s="128" t="s">
        <v>1450</v>
      </c>
      <c r="W9" s="244" t="s">
        <v>1461</v>
      </c>
      <c r="X9" s="158"/>
      <c r="Y9" s="157"/>
    </row>
    <row r="10" spans="2:25" ht="102">
      <c r="B10" s="258">
        <v>43887</v>
      </c>
      <c r="C10" s="22" t="s">
        <v>1451</v>
      </c>
      <c r="D10" s="22" t="s">
        <v>1434</v>
      </c>
      <c r="E10" s="22" t="s">
        <v>1430</v>
      </c>
      <c r="F10" s="23">
        <v>43896</v>
      </c>
      <c r="G10" s="248"/>
      <c r="H10" s="22" t="s">
        <v>298</v>
      </c>
      <c r="I10" s="62" t="s">
        <v>157</v>
      </c>
      <c r="J10" s="62" t="s">
        <v>1438</v>
      </c>
      <c r="K10" s="25">
        <v>529</v>
      </c>
      <c r="L10" s="170">
        <v>43917</v>
      </c>
      <c r="M10" s="24" t="s">
        <v>1102</v>
      </c>
      <c r="N10" s="25" t="s">
        <v>1452</v>
      </c>
      <c r="O10" s="24">
        <v>2.5</v>
      </c>
      <c r="P10" s="72">
        <v>420</v>
      </c>
      <c r="Q10" s="26">
        <f t="shared" si="0"/>
        <v>1050</v>
      </c>
      <c r="R10" s="26">
        <v>0</v>
      </c>
      <c r="S10" s="26">
        <v>218.5</v>
      </c>
      <c r="T10" s="27">
        <f t="shared" si="1"/>
        <v>831.5</v>
      </c>
      <c r="U10" s="26"/>
      <c r="V10" s="128" t="s">
        <v>1457</v>
      </c>
      <c r="W10" s="244" t="s">
        <v>1480</v>
      </c>
      <c r="X10" s="158"/>
      <c r="Y10" s="157"/>
    </row>
    <row r="11" spans="2:25" ht="102">
      <c r="B11" s="258">
        <v>43887</v>
      </c>
      <c r="C11" s="22" t="s">
        <v>1453</v>
      </c>
      <c r="D11" s="22" t="s">
        <v>1434</v>
      </c>
      <c r="E11" s="22" t="s">
        <v>1431</v>
      </c>
      <c r="F11" s="23">
        <v>43899</v>
      </c>
      <c r="G11" s="248"/>
      <c r="H11" s="22" t="s">
        <v>1454</v>
      </c>
      <c r="I11" s="62" t="s">
        <v>1455</v>
      </c>
      <c r="J11" s="3" t="s">
        <v>165</v>
      </c>
      <c r="K11" s="25">
        <v>529</v>
      </c>
      <c r="L11" s="170">
        <v>43917</v>
      </c>
      <c r="M11" s="24" t="s">
        <v>1102</v>
      </c>
      <c r="N11" s="25" t="s">
        <v>1452</v>
      </c>
      <c r="O11" s="24">
        <v>2.5</v>
      </c>
      <c r="P11" s="72">
        <v>420</v>
      </c>
      <c r="Q11" s="26">
        <f t="shared" si="0"/>
        <v>1050</v>
      </c>
      <c r="R11" s="26">
        <v>0</v>
      </c>
      <c r="S11" s="26">
        <v>230</v>
      </c>
      <c r="T11" s="27">
        <f t="shared" si="1"/>
        <v>820</v>
      </c>
      <c r="U11" s="26"/>
      <c r="V11" s="128" t="s">
        <v>1456</v>
      </c>
      <c r="W11" s="244" t="s">
        <v>1486</v>
      </c>
      <c r="X11" s="158"/>
      <c r="Y11" s="157"/>
    </row>
    <row r="12" spans="2:25" ht="165.75">
      <c r="B12" s="258">
        <v>43887</v>
      </c>
      <c r="C12" s="22" t="s">
        <v>1458</v>
      </c>
      <c r="D12" s="22" t="s">
        <v>1434</v>
      </c>
      <c r="E12" s="22" t="s">
        <v>1432</v>
      </c>
      <c r="F12" s="23">
        <v>43900</v>
      </c>
      <c r="G12" s="248"/>
      <c r="H12" s="22" t="s">
        <v>950</v>
      </c>
      <c r="I12" s="62" t="s">
        <v>199</v>
      </c>
      <c r="J12" s="3" t="s">
        <v>165</v>
      </c>
      <c r="K12" s="25">
        <v>529</v>
      </c>
      <c r="L12" s="170">
        <v>43917</v>
      </c>
      <c r="M12" s="24" t="s">
        <v>1102</v>
      </c>
      <c r="N12" s="25" t="s">
        <v>1452</v>
      </c>
      <c r="O12" s="24">
        <v>2.5</v>
      </c>
      <c r="P12" s="72">
        <v>420</v>
      </c>
      <c r="Q12" s="26">
        <f t="shared" si="0"/>
        <v>1050</v>
      </c>
      <c r="R12" s="26">
        <v>0</v>
      </c>
      <c r="S12" s="26">
        <v>322.5</v>
      </c>
      <c r="T12" s="27">
        <f t="shared" si="1"/>
        <v>727.5</v>
      </c>
      <c r="U12" s="26"/>
      <c r="V12" s="128" t="s">
        <v>1456</v>
      </c>
      <c r="W12" s="244" t="s">
        <v>1487</v>
      </c>
      <c r="X12" s="158"/>
      <c r="Y12" s="157"/>
    </row>
    <row r="13" spans="2:25" ht="102">
      <c r="B13" s="258">
        <v>43899</v>
      </c>
      <c r="C13" s="22" t="s">
        <v>1481</v>
      </c>
      <c r="D13" s="22" t="s">
        <v>1475</v>
      </c>
      <c r="E13" s="22" t="s">
        <v>1463</v>
      </c>
      <c r="F13" s="23">
        <v>43906</v>
      </c>
      <c r="G13" s="248"/>
      <c r="H13" s="22" t="s">
        <v>1482</v>
      </c>
      <c r="I13" s="62" t="s">
        <v>157</v>
      </c>
      <c r="J13" s="62" t="s">
        <v>1438</v>
      </c>
      <c r="K13" s="25">
        <v>529</v>
      </c>
      <c r="L13" s="170">
        <v>43917</v>
      </c>
      <c r="M13" s="24" t="s">
        <v>159</v>
      </c>
      <c r="N13" s="25" t="s">
        <v>1483</v>
      </c>
      <c r="O13" s="24">
        <v>1.5</v>
      </c>
      <c r="P13" s="72">
        <v>420</v>
      </c>
      <c r="Q13" s="26">
        <f t="shared" si="0"/>
        <v>630</v>
      </c>
      <c r="R13" s="26">
        <v>0</v>
      </c>
      <c r="S13" s="26">
        <v>2.5</v>
      </c>
      <c r="T13" s="27">
        <f t="shared" si="1"/>
        <v>627.5</v>
      </c>
      <c r="U13" s="26"/>
      <c r="V13" s="128" t="s">
        <v>1484</v>
      </c>
      <c r="W13" s="244" t="s">
        <v>1485</v>
      </c>
      <c r="X13" s="158"/>
      <c r="Y13" s="157"/>
    </row>
    <row r="14" spans="2:25" ht="102">
      <c r="B14" s="258">
        <v>43899</v>
      </c>
      <c r="C14" s="22" t="s">
        <v>1488</v>
      </c>
      <c r="D14" s="22" t="s">
        <v>1475</v>
      </c>
      <c r="E14" s="22" t="s">
        <v>1464</v>
      </c>
      <c r="F14" s="23">
        <v>43916</v>
      </c>
      <c r="G14" s="248"/>
      <c r="H14" s="22" t="s">
        <v>1489</v>
      </c>
      <c r="I14" s="62" t="s">
        <v>917</v>
      </c>
      <c r="J14" s="62" t="s">
        <v>165</v>
      </c>
      <c r="K14" s="25">
        <v>671</v>
      </c>
      <c r="L14" s="170">
        <v>43944</v>
      </c>
      <c r="M14" s="24" t="s">
        <v>159</v>
      </c>
      <c r="N14" s="25" t="s">
        <v>1477</v>
      </c>
      <c r="O14" s="24">
        <v>1.5</v>
      </c>
      <c r="P14" s="72">
        <v>420</v>
      </c>
      <c r="Q14" s="26">
        <f t="shared" si="0"/>
        <v>630</v>
      </c>
      <c r="R14" s="26">
        <v>0</v>
      </c>
      <c r="S14" s="26">
        <v>33.5</v>
      </c>
      <c r="T14" s="27">
        <f t="shared" si="1"/>
        <v>596.5</v>
      </c>
      <c r="U14" s="26"/>
      <c r="V14" s="128" t="s">
        <v>1478</v>
      </c>
      <c r="W14" s="244" t="s">
        <v>1479</v>
      </c>
      <c r="X14" s="158"/>
      <c r="Y14" s="157"/>
    </row>
    <row r="15" spans="2:25" ht="102">
      <c r="B15" s="258">
        <v>43899</v>
      </c>
      <c r="C15" s="22" t="s">
        <v>1474</v>
      </c>
      <c r="D15" s="22" t="s">
        <v>1475</v>
      </c>
      <c r="E15" s="22" t="s">
        <v>1465</v>
      </c>
      <c r="F15" s="23">
        <v>43913</v>
      </c>
      <c r="G15" s="248"/>
      <c r="H15" s="22" t="s">
        <v>1476</v>
      </c>
      <c r="I15" s="62" t="s">
        <v>199</v>
      </c>
      <c r="J15" s="62" t="s">
        <v>165</v>
      </c>
      <c r="K15" s="245">
        <v>530</v>
      </c>
      <c r="L15" s="170">
        <v>43917</v>
      </c>
      <c r="M15" s="24" t="s">
        <v>159</v>
      </c>
      <c r="N15" s="25" t="s">
        <v>1477</v>
      </c>
      <c r="O15" s="24">
        <v>1.5</v>
      </c>
      <c r="P15" s="72">
        <v>420</v>
      </c>
      <c r="Q15" s="26">
        <f t="shared" si="0"/>
        <v>630</v>
      </c>
      <c r="R15" s="26">
        <v>0</v>
      </c>
      <c r="S15" s="26">
        <v>8.5</v>
      </c>
      <c r="T15" s="27">
        <f t="shared" si="1"/>
        <v>621.5</v>
      </c>
      <c r="U15" s="26"/>
      <c r="V15" s="128" t="s">
        <v>1478</v>
      </c>
      <c r="W15" s="244" t="s">
        <v>1479</v>
      </c>
      <c r="X15" s="158"/>
      <c r="Y15" s="157"/>
    </row>
    <row r="16" spans="2:25" ht="267.75">
      <c r="B16" s="258">
        <v>43900</v>
      </c>
      <c r="C16" s="22" t="s">
        <v>1467</v>
      </c>
      <c r="D16" s="22" t="s">
        <v>1468</v>
      </c>
      <c r="E16" s="22" t="s">
        <v>1466</v>
      </c>
      <c r="F16" s="23">
        <v>43914</v>
      </c>
      <c r="G16" s="248"/>
      <c r="H16" s="22" t="s">
        <v>1469</v>
      </c>
      <c r="I16" s="62" t="s">
        <v>199</v>
      </c>
      <c r="J16" s="62" t="s">
        <v>1470</v>
      </c>
      <c r="K16" s="245">
        <v>530</v>
      </c>
      <c r="L16" s="170">
        <v>43917</v>
      </c>
      <c r="M16" s="24" t="s">
        <v>1102</v>
      </c>
      <c r="N16" s="25" t="s">
        <v>1471</v>
      </c>
      <c r="O16" s="24">
        <v>1.5</v>
      </c>
      <c r="P16" s="72">
        <v>420</v>
      </c>
      <c r="Q16" s="26">
        <f t="shared" si="0"/>
        <v>630</v>
      </c>
      <c r="R16" s="26">
        <v>0</v>
      </c>
      <c r="S16" s="26">
        <v>140</v>
      </c>
      <c r="T16" s="27">
        <f t="shared" si="1"/>
        <v>490</v>
      </c>
      <c r="U16" s="26"/>
      <c r="V16" s="128" t="s">
        <v>1472</v>
      </c>
      <c r="W16" s="244" t="s">
        <v>1473</v>
      </c>
      <c r="X16" s="158"/>
      <c r="Y16" s="157"/>
    </row>
    <row r="17" spans="2:25" ht="76.5">
      <c r="B17" s="258">
        <v>44054</v>
      </c>
      <c r="C17" s="22" t="s">
        <v>1593</v>
      </c>
      <c r="D17" s="22" t="s">
        <v>1468</v>
      </c>
      <c r="E17" s="22" t="s">
        <v>1579</v>
      </c>
      <c r="F17" s="23">
        <v>44067</v>
      </c>
      <c r="G17" s="248"/>
      <c r="H17" s="22" t="s">
        <v>298</v>
      </c>
      <c r="I17" s="62" t="s">
        <v>157</v>
      </c>
      <c r="J17" s="62" t="s">
        <v>1438</v>
      </c>
      <c r="K17" s="245">
        <v>2012</v>
      </c>
      <c r="L17" s="170">
        <v>44098</v>
      </c>
      <c r="M17" s="24" t="s">
        <v>331</v>
      </c>
      <c r="N17" s="25" t="s">
        <v>1615</v>
      </c>
      <c r="O17" s="24">
        <v>1.5</v>
      </c>
      <c r="P17" s="72">
        <v>420</v>
      </c>
      <c r="Q17" s="26">
        <v>0</v>
      </c>
      <c r="R17" s="26">
        <v>331</v>
      </c>
      <c r="S17" s="26">
        <v>0</v>
      </c>
      <c r="T17" s="27">
        <f t="shared" si="1"/>
        <v>331</v>
      </c>
      <c r="U17" s="26"/>
      <c r="V17" s="128" t="s">
        <v>1594</v>
      </c>
      <c r="W17" s="247" t="s">
        <v>1619</v>
      </c>
      <c r="X17" s="158"/>
      <c r="Y17" s="157"/>
    </row>
    <row r="18" spans="2:25" ht="114.75">
      <c r="B18" s="258">
        <v>44054</v>
      </c>
      <c r="C18" s="22" t="s">
        <v>1595</v>
      </c>
      <c r="D18" s="22" t="s">
        <v>1468</v>
      </c>
      <c r="E18" s="22" t="s">
        <v>1580</v>
      </c>
      <c r="F18" s="23">
        <v>44069</v>
      </c>
      <c r="G18" s="248"/>
      <c r="H18" s="22" t="s">
        <v>206</v>
      </c>
      <c r="I18" s="62" t="s">
        <v>169</v>
      </c>
      <c r="J18" s="62" t="s">
        <v>1596</v>
      </c>
      <c r="K18" s="245">
        <v>2012</v>
      </c>
      <c r="L18" s="170">
        <v>44098</v>
      </c>
      <c r="M18" s="24" t="s">
        <v>331</v>
      </c>
      <c r="N18" s="25" t="s">
        <v>1615</v>
      </c>
      <c r="O18" s="24">
        <v>1.5</v>
      </c>
      <c r="P18" s="72">
        <v>420</v>
      </c>
      <c r="Q18" s="26">
        <v>0</v>
      </c>
      <c r="R18" s="26">
        <v>317</v>
      </c>
      <c r="S18" s="26">
        <v>0</v>
      </c>
      <c r="T18" s="27">
        <f t="shared" si="1"/>
        <v>317</v>
      </c>
      <c r="U18" s="26"/>
      <c r="V18" s="128" t="s">
        <v>1597</v>
      </c>
      <c r="W18" s="244" t="s">
        <v>1616</v>
      </c>
      <c r="X18" s="158"/>
      <c r="Y18" s="157"/>
    </row>
    <row r="19" spans="2:25" ht="76.5">
      <c r="B19" s="258">
        <v>44055</v>
      </c>
      <c r="C19" s="22" t="s">
        <v>1598</v>
      </c>
      <c r="D19" s="22" t="s">
        <v>1468</v>
      </c>
      <c r="E19" s="22" t="s">
        <v>1581</v>
      </c>
      <c r="F19" s="23">
        <v>44062</v>
      </c>
      <c r="G19" s="248"/>
      <c r="H19" s="22" t="s">
        <v>1482</v>
      </c>
      <c r="I19" s="62" t="s">
        <v>157</v>
      </c>
      <c r="J19" s="62" t="s">
        <v>1438</v>
      </c>
      <c r="K19" s="245">
        <v>2012</v>
      </c>
      <c r="L19" s="170">
        <v>44098</v>
      </c>
      <c r="M19" s="24" t="s">
        <v>1599</v>
      </c>
      <c r="N19" s="25" t="s">
        <v>1617</v>
      </c>
      <c r="O19" s="24">
        <v>0.5</v>
      </c>
      <c r="P19" s="72">
        <v>420</v>
      </c>
      <c r="Q19" s="26">
        <v>0</v>
      </c>
      <c r="R19" s="26">
        <v>172.3</v>
      </c>
      <c r="S19" s="26">
        <v>0</v>
      </c>
      <c r="T19" s="27">
        <f t="shared" si="1"/>
        <v>172.3</v>
      </c>
      <c r="U19" s="26"/>
      <c r="V19" s="128" t="s">
        <v>1600</v>
      </c>
      <c r="W19" s="244" t="s">
        <v>1618</v>
      </c>
      <c r="X19" s="158"/>
      <c r="Y19" s="157"/>
    </row>
    <row r="20" spans="2:25" ht="51">
      <c r="B20" s="258">
        <v>44055</v>
      </c>
      <c r="C20" s="22" t="s">
        <v>1601</v>
      </c>
      <c r="D20" s="22" t="s">
        <v>1468</v>
      </c>
      <c r="E20" s="22" t="s">
        <v>1582</v>
      </c>
      <c r="F20" s="23">
        <v>44061</v>
      </c>
      <c r="G20" s="248"/>
      <c r="H20" s="22" t="s">
        <v>1602</v>
      </c>
      <c r="I20" s="62" t="s">
        <v>169</v>
      </c>
      <c r="J20" s="62" t="s">
        <v>1596</v>
      </c>
      <c r="K20" s="245">
        <v>2012</v>
      </c>
      <c r="L20" s="170">
        <v>44098</v>
      </c>
      <c r="M20" s="24" t="s">
        <v>1599</v>
      </c>
      <c r="N20" s="25" t="s">
        <v>1617</v>
      </c>
      <c r="O20" s="24">
        <v>0.5</v>
      </c>
      <c r="P20" s="72">
        <v>420</v>
      </c>
      <c r="Q20" s="26">
        <v>0</v>
      </c>
      <c r="R20" s="26">
        <v>172.3</v>
      </c>
      <c r="S20" s="26">
        <v>0</v>
      </c>
      <c r="T20" s="27">
        <f t="shared" si="1"/>
        <v>172.3</v>
      </c>
      <c r="U20" s="26"/>
      <c r="V20" s="128" t="s">
        <v>1603</v>
      </c>
      <c r="W20" s="244" t="s">
        <v>1625</v>
      </c>
      <c r="X20" s="158"/>
      <c r="Y20" s="157"/>
    </row>
    <row r="21" spans="2:25" ht="63.75">
      <c r="B21" s="258">
        <v>44061</v>
      </c>
      <c r="C21" s="22" t="s">
        <v>1604</v>
      </c>
      <c r="D21" s="22" t="s">
        <v>1468</v>
      </c>
      <c r="E21" s="22" t="s">
        <v>1583</v>
      </c>
      <c r="F21" s="23">
        <v>44075</v>
      </c>
      <c r="G21" s="248"/>
      <c r="H21" s="22" t="s">
        <v>1602</v>
      </c>
      <c r="I21" s="62" t="s">
        <v>169</v>
      </c>
      <c r="J21" s="62" t="s">
        <v>1596</v>
      </c>
      <c r="K21" s="25">
        <v>2012</v>
      </c>
      <c r="L21" s="170">
        <v>44098</v>
      </c>
      <c r="M21" s="24" t="s">
        <v>1605</v>
      </c>
      <c r="N21" s="25" t="s">
        <v>1620</v>
      </c>
      <c r="O21" s="24">
        <v>1.5</v>
      </c>
      <c r="P21" s="72">
        <v>420</v>
      </c>
      <c r="Q21" s="26">
        <f t="shared" si="0"/>
        <v>630</v>
      </c>
      <c r="R21" s="26">
        <v>0</v>
      </c>
      <c r="S21" s="26">
        <v>52.5</v>
      </c>
      <c r="T21" s="27">
        <f t="shared" si="1"/>
        <v>577.5</v>
      </c>
      <c r="U21" s="26"/>
      <c r="V21" s="128" t="s">
        <v>1606</v>
      </c>
      <c r="W21" s="244" t="s">
        <v>1622</v>
      </c>
      <c r="X21" s="158"/>
      <c r="Y21" s="157"/>
    </row>
    <row r="22" spans="2:25" ht="76.5">
      <c r="B22" s="258">
        <v>44061</v>
      </c>
      <c r="C22" s="22" t="s">
        <v>1607</v>
      </c>
      <c r="D22" s="22" t="s">
        <v>1468</v>
      </c>
      <c r="E22" s="22" t="s">
        <v>1584</v>
      </c>
      <c r="F22" s="23">
        <v>44069</v>
      </c>
      <c r="G22" s="248"/>
      <c r="H22" s="22" t="s">
        <v>1608</v>
      </c>
      <c r="I22" s="62" t="s">
        <v>157</v>
      </c>
      <c r="J22" s="62" t="s">
        <v>1438</v>
      </c>
      <c r="K22" s="25">
        <v>2012</v>
      </c>
      <c r="L22" s="170">
        <v>44098</v>
      </c>
      <c r="M22" s="24" t="s">
        <v>1605</v>
      </c>
      <c r="N22" s="25" t="s">
        <v>1620</v>
      </c>
      <c r="O22" s="24">
        <v>1.5</v>
      </c>
      <c r="P22" s="72">
        <v>420</v>
      </c>
      <c r="Q22" s="26">
        <v>0</v>
      </c>
      <c r="R22" s="26">
        <v>577.5</v>
      </c>
      <c r="S22" s="26">
        <v>0</v>
      </c>
      <c r="T22" s="27">
        <f t="shared" si="1"/>
        <v>577.5</v>
      </c>
      <c r="U22" s="26"/>
      <c r="V22" s="128" t="s">
        <v>1609</v>
      </c>
      <c r="W22" s="244" t="s">
        <v>1621</v>
      </c>
      <c r="X22" s="158"/>
      <c r="Y22" s="157"/>
    </row>
    <row r="23" spans="2:25" ht="89.25">
      <c r="B23" s="258">
        <v>44071</v>
      </c>
      <c r="C23" s="22" t="s">
        <v>1610</v>
      </c>
      <c r="D23" s="22" t="s">
        <v>1434</v>
      </c>
      <c r="E23" s="22" t="s">
        <v>1585</v>
      </c>
      <c r="F23" s="23">
        <v>44083</v>
      </c>
      <c r="G23" s="248"/>
      <c r="H23" s="22" t="s">
        <v>206</v>
      </c>
      <c r="I23" s="62" t="s">
        <v>169</v>
      </c>
      <c r="J23" s="62" t="s">
        <v>1596</v>
      </c>
      <c r="K23" s="25">
        <v>2012</v>
      </c>
      <c r="L23" s="170">
        <v>44098</v>
      </c>
      <c r="M23" s="24" t="s">
        <v>1401</v>
      </c>
      <c r="N23" s="25" t="s">
        <v>1623</v>
      </c>
      <c r="O23" s="24">
        <v>0.5</v>
      </c>
      <c r="P23" s="72">
        <v>420</v>
      </c>
      <c r="Q23" s="26">
        <f t="shared" si="0"/>
        <v>210</v>
      </c>
      <c r="R23" s="26">
        <v>0</v>
      </c>
      <c r="S23" s="26">
        <v>155</v>
      </c>
      <c r="T23" s="27">
        <f>Q23+R23-S23</f>
        <v>55</v>
      </c>
      <c r="U23" s="26"/>
      <c r="V23" s="128" t="s">
        <v>1611</v>
      </c>
      <c r="W23" s="244" t="s">
        <v>1626</v>
      </c>
      <c r="X23" s="158"/>
      <c r="Y23" s="157"/>
    </row>
    <row r="24" spans="2:25" ht="76.5">
      <c r="B24" s="258">
        <v>44071</v>
      </c>
      <c r="C24" s="22" t="s">
        <v>1612</v>
      </c>
      <c r="D24" s="22" t="s">
        <v>1434</v>
      </c>
      <c r="E24" s="22" t="s">
        <v>1586</v>
      </c>
      <c r="F24" s="23">
        <v>44077</v>
      </c>
      <c r="G24" s="248"/>
      <c r="H24" s="22" t="s">
        <v>1613</v>
      </c>
      <c r="I24" s="62" t="s">
        <v>157</v>
      </c>
      <c r="J24" s="62" t="s">
        <v>1438</v>
      </c>
      <c r="K24" s="25">
        <v>2012</v>
      </c>
      <c r="L24" s="170">
        <v>44098</v>
      </c>
      <c r="M24" s="24" t="s">
        <v>1401</v>
      </c>
      <c r="N24" s="25" t="s">
        <v>1623</v>
      </c>
      <c r="O24" s="24">
        <v>0.5</v>
      </c>
      <c r="P24" s="72">
        <v>420</v>
      </c>
      <c r="Q24" s="26">
        <f t="shared" si="0"/>
        <v>210</v>
      </c>
      <c r="R24" s="26">
        <v>0</v>
      </c>
      <c r="S24" s="26">
        <v>150</v>
      </c>
      <c r="T24" s="27">
        <f t="shared" si="1"/>
        <v>60</v>
      </c>
      <c r="U24" s="26"/>
      <c r="V24" s="128" t="s">
        <v>1614</v>
      </c>
      <c r="W24" s="244" t="s">
        <v>1624</v>
      </c>
      <c r="X24" s="158"/>
      <c r="Y24" s="157"/>
    </row>
    <row r="25" spans="2:25" ht="165.75" hidden="1">
      <c r="B25" s="258">
        <v>44088</v>
      </c>
      <c r="C25" s="22" t="s">
        <v>1627</v>
      </c>
      <c r="D25" s="22" t="s">
        <v>1628</v>
      </c>
      <c r="E25" s="22" t="s">
        <v>1587</v>
      </c>
      <c r="F25" s="23">
        <v>44103</v>
      </c>
      <c r="G25" s="248"/>
      <c r="H25" s="22" t="s">
        <v>1434</v>
      </c>
      <c r="I25" s="62" t="s">
        <v>147</v>
      </c>
      <c r="J25" s="62" t="s">
        <v>1629</v>
      </c>
      <c r="K25" s="25" t="s">
        <v>1742</v>
      </c>
      <c r="L25" s="170" t="s">
        <v>1742</v>
      </c>
      <c r="M25" s="24" t="s">
        <v>331</v>
      </c>
      <c r="N25" s="25" t="s">
        <v>1630</v>
      </c>
      <c r="O25" s="24">
        <v>0.5</v>
      </c>
      <c r="P25" s="72">
        <v>420</v>
      </c>
      <c r="Q25" s="26">
        <f t="shared" si="0"/>
        <v>210</v>
      </c>
      <c r="R25" s="26">
        <v>0</v>
      </c>
      <c r="S25" s="26">
        <v>210</v>
      </c>
      <c r="T25" s="27">
        <f t="shared" si="1"/>
        <v>0</v>
      </c>
      <c r="U25" s="26"/>
      <c r="V25" s="128" t="s">
        <v>1634</v>
      </c>
      <c r="W25" s="244" t="s">
        <v>1751</v>
      </c>
      <c r="X25" s="158"/>
      <c r="Y25" s="157"/>
    </row>
    <row r="26" spans="2:25" ht="63.75" hidden="1">
      <c r="B26" s="258">
        <v>44088</v>
      </c>
      <c r="C26" s="22" t="s">
        <v>1631</v>
      </c>
      <c r="D26" s="22" t="s">
        <v>1434</v>
      </c>
      <c r="E26" s="22" t="s">
        <v>1588</v>
      </c>
      <c r="F26" s="23">
        <v>44103</v>
      </c>
      <c r="G26" s="248"/>
      <c r="H26" s="22" t="s">
        <v>1632</v>
      </c>
      <c r="I26" s="62" t="s">
        <v>818</v>
      </c>
      <c r="J26" s="62" t="s">
        <v>489</v>
      </c>
      <c r="K26" s="25" t="s">
        <v>1742</v>
      </c>
      <c r="L26" s="170" t="s">
        <v>1742</v>
      </c>
      <c r="M26" s="24" t="s">
        <v>331</v>
      </c>
      <c r="N26" s="25" t="s">
        <v>1630</v>
      </c>
      <c r="O26" s="24">
        <v>0.5</v>
      </c>
      <c r="P26" s="72">
        <v>420</v>
      </c>
      <c r="Q26" s="26">
        <f t="shared" si="0"/>
        <v>210</v>
      </c>
      <c r="R26" s="26">
        <v>0</v>
      </c>
      <c r="S26" s="26">
        <v>210</v>
      </c>
      <c r="T26" s="27">
        <f t="shared" si="1"/>
        <v>0</v>
      </c>
      <c r="U26" s="26"/>
      <c r="V26" s="128" t="s">
        <v>1634</v>
      </c>
      <c r="W26" s="244" t="s">
        <v>1752</v>
      </c>
      <c r="X26" s="158"/>
      <c r="Y26" s="157"/>
    </row>
    <row r="27" spans="2:25" ht="63.75" hidden="1">
      <c r="B27" s="258">
        <v>44088</v>
      </c>
      <c r="C27" s="22" t="s">
        <v>1633</v>
      </c>
      <c r="D27" s="22" t="s">
        <v>1434</v>
      </c>
      <c r="E27" s="22" t="s">
        <v>1589</v>
      </c>
      <c r="F27" s="23">
        <v>44103</v>
      </c>
      <c r="G27" s="248"/>
      <c r="H27" s="22" t="s">
        <v>817</v>
      </c>
      <c r="I27" s="62" t="s">
        <v>818</v>
      </c>
      <c r="J27" s="62" t="s">
        <v>1753</v>
      </c>
      <c r="K27" s="25" t="s">
        <v>1742</v>
      </c>
      <c r="L27" s="170" t="s">
        <v>1742</v>
      </c>
      <c r="M27" s="24" t="s">
        <v>331</v>
      </c>
      <c r="N27" s="25" t="s">
        <v>1630</v>
      </c>
      <c r="O27" s="24">
        <v>0.5</v>
      </c>
      <c r="P27" s="72">
        <v>420</v>
      </c>
      <c r="Q27" s="26">
        <f t="shared" si="0"/>
        <v>210</v>
      </c>
      <c r="R27" s="26">
        <v>0</v>
      </c>
      <c r="S27" s="26">
        <v>210</v>
      </c>
      <c r="T27" s="27">
        <f t="shared" si="1"/>
        <v>0</v>
      </c>
      <c r="U27" s="26"/>
      <c r="V27" s="128" t="s">
        <v>1634</v>
      </c>
      <c r="W27" s="246" t="s">
        <v>1754</v>
      </c>
      <c r="X27" s="158"/>
      <c r="Y27" s="157"/>
    </row>
    <row r="28" spans="2:25" ht="89.25">
      <c r="B28" s="258">
        <v>44095</v>
      </c>
      <c r="C28" s="108" t="s">
        <v>1635</v>
      </c>
      <c r="D28" s="108" t="s">
        <v>1628</v>
      </c>
      <c r="E28" s="22" t="s">
        <v>1590</v>
      </c>
      <c r="F28" s="109">
        <v>44102</v>
      </c>
      <c r="H28" s="19" t="s">
        <v>1636</v>
      </c>
      <c r="I28" s="19" t="s">
        <v>199</v>
      </c>
      <c r="J28" s="24" t="s">
        <v>1637</v>
      </c>
      <c r="K28" s="254">
        <v>2512</v>
      </c>
      <c r="L28" s="253">
        <v>44133</v>
      </c>
      <c r="M28" s="19" t="s">
        <v>149</v>
      </c>
      <c r="N28" s="250" t="s">
        <v>1638</v>
      </c>
      <c r="O28" s="42">
        <v>2.5</v>
      </c>
      <c r="P28" s="249">
        <v>420</v>
      </c>
      <c r="Q28" s="26">
        <f t="shared" si="0"/>
        <v>1050</v>
      </c>
      <c r="R28" s="112">
        <v>0</v>
      </c>
      <c r="S28" s="112">
        <v>566</v>
      </c>
      <c r="T28" s="27">
        <f t="shared" si="1"/>
        <v>484</v>
      </c>
      <c r="V28" s="128" t="s">
        <v>1639</v>
      </c>
      <c r="W28" s="244" t="s">
        <v>1700</v>
      </c>
      <c r="X28" s="158"/>
      <c r="Y28" s="157"/>
    </row>
    <row r="29" spans="2:25" ht="89.25" hidden="1">
      <c r="B29" s="258">
        <v>44111</v>
      </c>
      <c r="C29" s="108" t="s">
        <v>1740</v>
      </c>
      <c r="D29" s="108" t="s">
        <v>1628</v>
      </c>
      <c r="E29" s="22" t="s">
        <v>1591</v>
      </c>
      <c r="F29" s="109">
        <v>44125</v>
      </c>
      <c r="H29" s="19" t="s">
        <v>1741</v>
      </c>
      <c r="I29" s="19" t="s">
        <v>147</v>
      </c>
      <c r="J29" s="62" t="s">
        <v>496</v>
      </c>
      <c r="K29" s="254" t="s">
        <v>1742</v>
      </c>
      <c r="L29" s="253" t="s">
        <v>1742</v>
      </c>
      <c r="M29" s="19" t="s">
        <v>1743</v>
      </c>
      <c r="N29" s="250" t="s">
        <v>1744</v>
      </c>
      <c r="O29" s="42">
        <v>0.5</v>
      </c>
      <c r="P29" s="249">
        <v>420</v>
      </c>
      <c r="Q29" s="26">
        <f t="shared" si="0"/>
        <v>210</v>
      </c>
      <c r="R29" s="112">
        <v>0</v>
      </c>
      <c r="S29" s="112">
        <v>210</v>
      </c>
      <c r="T29" s="27">
        <f t="shared" si="1"/>
        <v>0</v>
      </c>
      <c r="V29" s="128" t="s">
        <v>1745</v>
      </c>
      <c r="W29" s="244" t="s">
        <v>1746</v>
      </c>
      <c r="X29" s="158"/>
      <c r="Y29" s="157"/>
    </row>
    <row r="30" spans="2:25" ht="76.5">
      <c r="B30" s="258">
        <v>44111</v>
      </c>
      <c r="C30" s="277" t="s">
        <v>1747</v>
      </c>
      <c r="D30" s="108" t="s">
        <v>1689</v>
      </c>
      <c r="E30" s="279" t="s">
        <v>1592</v>
      </c>
      <c r="F30" s="280">
        <v>44113</v>
      </c>
      <c r="H30" s="24" t="s">
        <v>1748</v>
      </c>
      <c r="I30" s="19" t="s">
        <v>157</v>
      </c>
      <c r="J30" s="19" t="s">
        <v>1438</v>
      </c>
      <c r="K30" s="254">
        <v>2929</v>
      </c>
      <c r="L30" s="253">
        <v>44160</v>
      </c>
      <c r="M30" s="19" t="s">
        <v>1743</v>
      </c>
      <c r="N30" s="250" t="s">
        <v>1744</v>
      </c>
      <c r="O30" s="42">
        <v>0.5</v>
      </c>
      <c r="P30" s="249">
        <v>420</v>
      </c>
      <c r="Q30" s="26">
        <f>O30*P30</f>
        <v>210</v>
      </c>
      <c r="R30" s="112">
        <v>0</v>
      </c>
      <c r="S30" s="112">
        <v>8</v>
      </c>
      <c r="T30" s="27">
        <f>Q30+R30-S30</f>
        <v>202</v>
      </c>
      <c r="V30" s="128" t="s">
        <v>1749</v>
      </c>
      <c r="W30" s="128" t="s">
        <v>1750</v>
      </c>
      <c r="X30" s="242"/>
      <c r="Y30" s="243"/>
    </row>
    <row r="31" spans="2:25" ht="38.25" hidden="1">
      <c r="B31" s="258">
        <v>44146</v>
      </c>
      <c r="C31" s="108" t="s">
        <v>1766</v>
      </c>
      <c r="D31" s="108" t="s">
        <v>1475</v>
      </c>
      <c r="E31" s="22" t="s">
        <v>1755</v>
      </c>
      <c r="F31" s="109">
        <v>44158</v>
      </c>
      <c r="H31" s="19" t="s">
        <v>282</v>
      </c>
      <c r="I31" s="19" t="s">
        <v>247</v>
      </c>
      <c r="J31" s="24" t="s">
        <v>1596</v>
      </c>
      <c r="K31" s="254">
        <v>0</v>
      </c>
      <c r="L31" s="253" t="s">
        <v>1742</v>
      </c>
      <c r="M31" s="19" t="s">
        <v>1209</v>
      </c>
      <c r="N31" s="250" t="s">
        <v>1767</v>
      </c>
      <c r="O31" s="42">
        <v>2.5</v>
      </c>
      <c r="P31" s="249">
        <v>420</v>
      </c>
      <c r="Q31" s="26">
        <f aca="true" t="shared" si="2" ref="Q31:Q48">O31*P31</f>
        <v>1050</v>
      </c>
      <c r="R31" s="112">
        <v>0</v>
      </c>
      <c r="S31" s="112">
        <v>1050</v>
      </c>
      <c r="T31" s="27">
        <f aca="true" t="shared" si="3" ref="T31:T48">Q31+R31-S31</f>
        <v>0</v>
      </c>
      <c r="V31" s="128" t="s">
        <v>1768</v>
      </c>
      <c r="W31" s="128" t="s">
        <v>1768</v>
      </c>
      <c r="X31" s="158"/>
      <c r="Y31" s="157"/>
    </row>
    <row r="32" spans="2:25" ht="38.25" hidden="1">
      <c r="B32" s="258">
        <v>44146</v>
      </c>
      <c r="C32" s="108" t="s">
        <v>1769</v>
      </c>
      <c r="D32" s="108" t="s">
        <v>1475</v>
      </c>
      <c r="E32" s="22" t="s">
        <v>1756</v>
      </c>
      <c r="F32" s="109">
        <v>44158</v>
      </c>
      <c r="H32" s="19" t="s">
        <v>1770</v>
      </c>
      <c r="I32" s="19" t="s">
        <v>1455</v>
      </c>
      <c r="J32" s="24" t="s">
        <v>1596</v>
      </c>
      <c r="K32" s="254">
        <v>0</v>
      </c>
      <c r="L32" s="253" t="s">
        <v>1742</v>
      </c>
      <c r="M32" s="19" t="s">
        <v>1209</v>
      </c>
      <c r="N32" s="250" t="s">
        <v>1767</v>
      </c>
      <c r="O32" s="42">
        <v>2.5</v>
      </c>
      <c r="P32" s="249">
        <v>420</v>
      </c>
      <c r="Q32" s="26">
        <f t="shared" si="2"/>
        <v>1050</v>
      </c>
      <c r="R32" s="112">
        <v>0</v>
      </c>
      <c r="S32" s="112">
        <v>1050</v>
      </c>
      <c r="T32" s="27">
        <f t="shared" si="3"/>
        <v>0</v>
      </c>
      <c r="V32" s="128" t="s">
        <v>1768</v>
      </c>
      <c r="W32" s="128" t="s">
        <v>1768</v>
      </c>
      <c r="X32" s="158"/>
      <c r="Y32" s="157"/>
    </row>
    <row r="33" spans="2:25" ht="38.25" hidden="1">
      <c r="B33" s="258">
        <v>44146</v>
      </c>
      <c r="C33" s="108" t="s">
        <v>1771</v>
      </c>
      <c r="D33" s="108" t="s">
        <v>1475</v>
      </c>
      <c r="E33" s="22" t="s">
        <v>1757</v>
      </c>
      <c r="F33" s="109">
        <v>44159</v>
      </c>
      <c r="H33" s="19" t="s">
        <v>1772</v>
      </c>
      <c r="I33" s="19" t="s">
        <v>169</v>
      </c>
      <c r="J33" s="24" t="s">
        <v>1596</v>
      </c>
      <c r="K33" s="254">
        <v>0</v>
      </c>
      <c r="L33" s="253" t="s">
        <v>1742</v>
      </c>
      <c r="M33" s="19" t="s">
        <v>1209</v>
      </c>
      <c r="N33" s="250" t="s">
        <v>1767</v>
      </c>
      <c r="O33" s="42">
        <v>2.5</v>
      </c>
      <c r="P33" s="249">
        <v>420</v>
      </c>
      <c r="Q33" s="26">
        <f t="shared" si="2"/>
        <v>1050</v>
      </c>
      <c r="R33" s="112">
        <v>0</v>
      </c>
      <c r="S33" s="112">
        <v>1050</v>
      </c>
      <c r="T33" s="27">
        <f t="shared" si="3"/>
        <v>0</v>
      </c>
      <c r="V33" s="128" t="s">
        <v>1768</v>
      </c>
      <c r="W33" s="128" t="s">
        <v>1768</v>
      </c>
      <c r="X33" s="158"/>
      <c r="Y33" s="157"/>
    </row>
    <row r="34" spans="2:25" ht="38.25" hidden="1">
      <c r="B34" s="258">
        <v>44146</v>
      </c>
      <c r="C34" s="108" t="s">
        <v>1773</v>
      </c>
      <c r="D34" s="108" t="s">
        <v>1475</v>
      </c>
      <c r="E34" s="22" t="s">
        <v>1758</v>
      </c>
      <c r="F34" s="109">
        <v>44159</v>
      </c>
      <c r="H34" s="19" t="s">
        <v>206</v>
      </c>
      <c r="I34" s="19" t="s">
        <v>169</v>
      </c>
      <c r="J34" s="24" t="s">
        <v>1596</v>
      </c>
      <c r="K34" s="254">
        <v>0</v>
      </c>
      <c r="L34" s="253" t="s">
        <v>1742</v>
      </c>
      <c r="M34" s="19" t="s">
        <v>1209</v>
      </c>
      <c r="N34" s="250" t="s">
        <v>1767</v>
      </c>
      <c r="O34" s="42">
        <v>2.5</v>
      </c>
      <c r="P34" s="249">
        <v>420</v>
      </c>
      <c r="Q34" s="26">
        <f t="shared" si="2"/>
        <v>1050</v>
      </c>
      <c r="R34" s="112">
        <v>0</v>
      </c>
      <c r="S34" s="112">
        <v>1050</v>
      </c>
      <c r="T34" s="27">
        <f t="shared" si="3"/>
        <v>0</v>
      </c>
      <c r="V34" s="128" t="s">
        <v>1768</v>
      </c>
      <c r="W34" s="128" t="s">
        <v>1768</v>
      </c>
      <c r="X34" s="158"/>
      <c r="Y34" s="157"/>
    </row>
    <row r="35" spans="2:25" ht="38.25" hidden="1">
      <c r="B35" s="258">
        <v>44146</v>
      </c>
      <c r="C35" s="108" t="s">
        <v>1774</v>
      </c>
      <c r="D35" s="108" t="s">
        <v>1475</v>
      </c>
      <c r="E35" s="22" t="s">
        <v>1759</v>
      </c>
      <c r="F35" s="109">
        <v>44158</v>
      </c>
      <c r="H35" s="19" t="s">
        <v>191</v>
      </c>
      <c r="I35" s="19" t="s">
        <v>199</v>
      </c>
      <c r="J35" s="24" t="s">
        <v>1596</v>
      </c>
      <c r="K35" s="254">
        <v>0</v>
      </c>
      <c r="L35" s="253" t="s">
        <v>1742</v>
      </c>
      <c r="M35" s="19" t="s">
        <v>1209</v>
      </c>
      <c r="N35" s="250" t="s">
        <v>1767</v>
      </c>
      <c r="O35" s="42">
        <v>2.5</v>
      </c>
      <c r="P35" s="249">
        <v>420</v>
      </c>
      <c r="Q35" s="26">
        <f t="shared" si="2"/>
        <v>1050</v>
      </c>
      <c r="R35" s="112">
        <v>0</v>
      </c>
      <c r="S35" s="112">
        <v>1050</v>
      </c>
      <c r="T35" s="27">
        <f t="shared" si="3"/>
        <v>0</v>
      </c>
      <c r="V35" s="128" t="s">
        <v>1768</v>
      </c>
      <c r="W35" s="128" t="s">
        <v>1768</v>
      </c>
      <c r="X35" s="158"/>
      <c r="Y35" s="157"/>
    </row>
    <row r="36" spans="2:25" ht="38.25" hidden="1">
      <c r="B36" s="258">
        <v>44146</v>
      </c>
      <c r="C36" s="108" t="s">
        <v>1775</v>
      </c>
      <c r="D36" s="108" t="s">
        <v>1475</v>
      </c>
      <c r="E36" s="22" t="s">
        <v>1760</v>
      </c>
      <c r="F36" s="109">
        <v>44159</v>
      </c>
      <c r="H36" s="19" t="s">
        <v>1776</v>
      </c>
      <c r="I36" s="19" t="s">
        <v>199</v>
      </c>
      <c r="J36" s="24" t="s">
        <v>1596</v>
      </c>
      <c r="K36" s="254">
        <v>0</v>
      </c>
      <c r="L36" s="253" t="s">
        <v>1742</v>
      </c>
      <c r="M36" s="19" t="s">
        <v>1209</v>
      </c>
      <c r="N36" s="250" t="s">
        <v>1767</v>
      </c>
      <c r="O36" s="42">
        <v>2.5</v>
      </c>
      <c r="P36" s="249">
        <v>420</v>
      </c>
      <c r="Q36" s="26">
        <f t="shared" si="2"/>
        <v>1050</v>
      </c>
      <c r="R36" s="112">
        <v>0</v>
      </c>
      <c r="S36" s="112">
        <v>1050</v>
      </c>
      <c r="T36" s="27">
        <f t="shared" si="3"/>
        <v>0</v>
      </c>
      <c r="V36" s="128" t="s">
        <v>1768</v>
      </c>
      <c r="W36" s="128" t="s">
        <v>1768</v>
      </c>
      <c r="X36" s="158"/>
      <c r="Y36" s="157"/>
    </row>
    <row r="37" spans="2:25" ht="38.25" hidden="1">
      <c r="B37" s="258">
        <v>44146</v>
      </c>
      <c r="C37" s="108" t="s">
        <v>1777</v>
      </c>
      <c r="D37" s="108" t="s">
        <v>1475</v>
      </c>
      <c r="E37" s="22" t="s">
        <v>1761</v>
      </c>
      <c r="F37" s="109">
        <v>44158</v>
      </c>
      <c r="H37" s="19" t="s">
        <v>1778</v>
      </c>
      <c r="I37" s="19" t="s">
        <v>199</v>
      </c>
      <c r="J37" s="24" t="s">
        <v>1596</v>
      </c>
      <c r="K37" s="254">
        <v>0</v>
      </c>
      <c r="L37" s="253" t="s">
        <v>1742</v>
      </c>
      <c r="M37" s="19" t="s">
        <v>1209</v>
      </c>
      <c r="N37" s="250" t="s">
        <v>1767</v>
      </c>
      <c r="O37" s="42">
        <v>2.5</v>
      </c>
      <c r="P37" s="249">
        <v>420</v>
      </c>
      <c r="Q37" s="26">
        <f t="shared" si="2"/>
        <v>1050</v>
      </c>
      <c r="R37" s="112">
        <v>0</v>
      </c>
      <c r="S37" s="112">
        <v>1050</v>
      </c>
      <c r="T37" s="27">
        <f t="shared" si="3"/>
        <v>0</v>
      </c>
      <c r="V37" s="128" t="s">
        <v>1768</v>
      </c>
      <c r="W37" s="128" t="s">
        <v>1768</v>
      </c>
      <c r="X37" s="158"/>
      <c r="Y37" s="157"/>
    </row>
    <row r="38" spans="2:25" ht="38.25" hidden="1">
      <c r="B38" s="258">
        <v>44146</v>
      </c>
      <c r="C38" s="108" t="s">
        <v>1779</v>
      </c>
      <c r="D38" s="108" t="s">
        <v>1475</v>
      </c>
      <c r="E38" s="22" t="s">
        <v>1762</v>
      </c>
      <c r="F38" s="109">
        <v>44158</v>
      </c>
      <c r="H38" s="19" t="s">
        <v>1780</v>
      </c>
      <c r="I38" s="19" t="s">
        <v>199</v>
      </c>
      <c r="J38" s="24" t="s">
        <v>1596</v>
      </c>
      <c r="K38" s="254">
        <v>0</v>
      </c>
      <c r="L38" s="253" t="s">
        <v>1742</v>
      </c>
      <c r="M38" s="19" t="s">
        <v>1209</v>
      </c>
      <c r="N38" s="250" t="s">
        <v>1767</v>
      </c>
      <c r="O38" s="42">
        <v>2.5</v>
      </c>
      <c r="P38" s="249">
        <v>420</v>
      </c>
      <c r="Q38" s="26">
        <f t="shared" si="2"/>
        <v>1050</v>
      </c>
      <c r="R38" s="112">
        <v>0</v>
      </c>
      <c r="S38" s="112">
        <v>1050</v>
      </c>
      <c r="T38" s="27">
        <f t="shared" si="3"/>
        <v>0</v>
      </c>
      <c r="V38" s="128" t="s">
        <v>1768</v>
      </c>
      <c r="W38" s="128" t="s">
        <v>1768</v>
      </c>
      <c r="X38" s="158"/>
      <c r="Y38" s="157"/>
    </row>
    <row r="39" spans="2:25" ht="153">
      <c r="B39" s="258">
        <v>44158</v>
      </c>
      <c r="C39" s="108" t="s">
        <v>1784</v>
      </c>
      <c r="D39" s="108" t="s">
        <v>1655</v>
      </c>
      <c r="E39" s="22" t="s">
        <v>1763</v>
      </c>
      <c r="F39" s="109">
        <v>44165</v>
      </c>
      <c r="H39" s="19" t="s">
        <v>1785</v>
      </c>
      <c r="I39" s="19" t="s">
        <v>408</v>
      </c>
      <c r="J39" s="19" t="s">
        <v>946</v>
      </c>
      <c r="K39" s="254">
        <v>3219</v>
      </c>
      <c r="L39" s="253">
        <v>44179</v>
      </c>
      <c r="M39" s="19" t="s">
        <v>159</v>
      </c>
      <c r="N39" s="250" t="s">
        <v>1786</v>
      </c>
      <c r="O39" s="42">
        <v>1.5</v>
      </c>
      <c r="P39" s="249">
        <v>420</v>
      </c>
      <c r="Q39" s="26">
        <f t="shared" si="2"/>
        <v>630</v>
      </c>
      <c r="R39" s="112">
        <v>0</v>
      </c>
      <c r="S39" s="112">
        <v>2</v>
      </c>
      <c r="T39" s="27">
        <f t="shared" si="3"/>
        <v>628</v>
      </c>
      <c r="V39" s="128" t="s">
        <v>1787</v>
      </c>
      <c r="W39" s="244" t="s">
        <v>1920</v>
      </c>
      <c r="X39" s="158"/>
      <c r="Y39" s="157"/>
    </row>
    <row r="40" spans="2:25" ht="153">
      <c r="B40" s="258">
        <v>44158</v>
      </c>
      <c r="C40" s="108" t="s">
        <v>1788</v>
      </c>
      <c r="D40" s="108" t="s">
        <v>1655</v>
      </c>
      <c r="E40" s="22" t="s">
        <v>1764</v>
      </c>
      <c r="F40" s="109">
        <v>44165</v>
      </c>
      <c r="H40" s="19" t="s">
        <v>1789</v>
      </c>
      <c r="I40" s="19" t="s">
        <v>571</v>
      </c>
      <c r="J40" s="19" t="s">
        <v>946</v>
      </c>
      <c r="K40" s="254">
        <v>3219</v>
      </c>
      <c r="L40" s="253">
        <v>44179</v>
      </c>
      <c r="M40" s="19" t="s">
        <v>159</v>
      </c>
      <c r="N40" s="250" t="s">
        <v>1786</v>
      </c>
      <c r="O40" s="42">
        <v>1.5</v>
      </c>
      <c r="P40" s="249">
        <v>420</v>
      </c>
      <c r="Q40" s="26">
        <f t="shared" si="2"/>
        <v>630</v>
      </c>
      <c r="R40" s="112">
        <v>0</v>
      </c>
      <c r="S40" s="112">
        <v>1</v>
      </c>
      <c r="T40" s="27">
        <f t="shared" si="3"/>
        <v>629</v>
      </c>
      <c r="V40" s="128" t="s">
        <v>1787</v>
      </c>
      <c r="W40" s="244" t="s">
        <v>1920</v>
      </c>
      <c r="X40" s="158"/>
      <c r="Y40" s="157"/>
    </row>
    <row r="41" spans="2:25" ht="89.25">
      <c r="B41" s="258">
        <v>44158</v>
      </c>
      <c r="C41" s="108" t="s">
        <v>1790</v>
      </c>
      <c r="D41" s="108" t="s">
        <v>1655</v>
      </c>
      <c r="E41" s="22" t="s">
        <v>1765</v>
      </c>
      <c r="F41" s="109">
        <v>44161</v>
      </c>
      <c r="H41" s="19" t="s">
        <v>1791</v>
      </c>
      <c r="I41" s="19" t="s">
        <v>157</v>
      </c>
      <c r="J41" s="19" t="s">
        <v>1438</v>
      </c>
      <c r="K41" s="254">
        <v>3219</v>
      </c>
      <c r="L41" s="253">
        <v>44179</v>
      </c>
      <c r="M41" s="19" t="s">
        <v>159</v>
      </c>
      <c r="N41" s="250" t="s">
        <v>1786</v>
      </c>
      <c r="O41" s="42">
        <v>1.5</v>
      </c>
      <c r="P41" s="249">
        <v>420</v>
      </c>
      <c r="Q41" s="26">
        <f t="shared" si="2"/>
        <v>630</v>
      </c>
      <c r="R41" s="112">
        <v>0</v>
      </c>
      <c r="S41" s="112">
        <v>9.5</v>
      </c>
      <c r="T41" s="27">
        <f t="shared" si="3"/>
        <v>620.5</v>
      </c>
      <c r="V41" s="128" t="s">
        <v>1792</v>
      </c>
      <c r="W41" s="244" t="s">
        <v>1921</v>
      </c>
      <c r="X41" s="158"/>
      <c r="Y41" s="157"/>
    </row>
    <row r="42" spans="2:25" ht="127.5">
      <c r="B42" s="258">
        <v>44165</v>
      </c>
      <c r="C42" s="108" t="s">
        <v>1796</v>
      </c>
      <c r="D42" s="108" t="s">
        <v>1628</v>
      </c>
      <c r="E42" s="22" t="s">
        <v>1781</v>
      </c>
      <c r="F42" s="109">
        <v>44179</v>
      </c>
      <c r="H42" s="19" t="s">
        <v>144</v>
      </c>
      <c r="I42" s="19" t="s">
        <v>147</v>
      </c>
      <c r="J42" s="19" t="s">
        <v>496</v>
      </c>
      <c r="K42" s="254">
        <v>3665</v>
      </c>
      <c r="L42" s="253">
        <v>44193</v>
      </c>
      <c r="M42" s="24" t="s">
        <v>1797</v>
      </c>
      <c r="N42" s="250" t="s">
        <v>1798</v>
      </c>
      <c r="O42" s="42">
        <v>2</v>
      </c>
      <c r="P42" s="249">
        <v>420</v>
      </c>
      <c r="Q42" s="26">
        <f t="shared" si="2"/>
        <v>840</v>
      </c>
      <c r="R42" s="112">
        <v>0</v>
      </c>
      <c r="S42" s="112">
        <v>196</v>
      </c>
      <c r="T42" s="27">
        <f t="shared" si="3"/>
        <v>644</v>
      </c>
      <c r="V42" s="128" t="s">
        <v>1799</v>
      </c>
      <c r="W42" s="244" t="s">
        <v>1922</v>
      </c>
      <c r="X42" s="158"/>
      <c r="Y42" s="157"/>
    </row>
    <row r="43" spans="2:25" ht="127.5">
      <c r="B43" s="258">
        <v>44165</v>
      </c>
      <c r="C43" s="108" t="s">
        <v>1800</v>
      </c>
      <c r="D43" s="108" t="s">
        <v>1689</v>
      </c>
      <c r="E43" s="22" t="s">
        <v>1782</v>
      </c>
      <c r="F43" s="109">
        <v>44180</v>
      </c>
      <c r="H43" s="24" t="s">
        <v>1632</v>
      </c>
      <c r="I43" s="19" t="s">
        <v>818</v>
      </c>
      <c r="J43" s="24" t="s">
        <v>489</v>
      </c>
      <c r="K43" s="254">
        <v>3665</v>
      </c>
      <c r="L43" s="253">
        <v>44193</v>
      </c>
      <c r="M43" s="24" t="s">
        <v>1797</v>
      </c>
      <c r="N43" s="250" t="s">
        <v>1798</v>
      </c>
      <c r="O43" s="42">
        <v>2</v>
      </c>
      <c r="P43" s="249">
        <v>420</v>
      </c>
      <c r="Q43" s="26">
        <f t="shared" si="2"/>
        <v>840</v>
      </c>
      <c r="R43" s="112">
        <v>0</v>
      </c>
      <c r="S43" s="112">
        <v>176</v>
      </c>
      <c r="T43" s="27">
        <f t="shared" si="3"/>
        <v>664</v>
      </c>
      <c r="V43" s="128" t="s">
        <v>1799</v>
      </c>
      <c r="W43" s="244" t="s">
        <v>1923</v>
      </c>
      <c r="X43" s="158"/>
      <c r="Y43" s="157"/>
    </row>
    <row r="44" spans="2:25" ht="127.5">
      <c r="B44" s="258">
        <v>44165</v>
      </c>
      <c r="C44" s="108" t="s">
        <v>1801</v>
      </c>
      <c r="D44" s="108" t="s">
        <v>1689</v>
      </c>
      <c r="E44" s="22" t="s">
        <v>1783</v>
      </c>
      <c r="F44" s="109">
        <v>44179</v>
      </c>
      <c r="H44" s="19" t="s">
        <v>1802</v>
      </c>
      <c r="I44" s="24" t="s">
        <v>1803</v>
      </c>
      <c r="J44" s="19" t="s">
        <v>496</v>
      </c>
      <c r="K44" s="254">
        <v>3665</v>
      </c>
      <c r="L44" s="253">
        <v>44193</v>
      </c>
      <c r="M44" s="24" t="s">
        <v>1797</v>
      </c>
      <c r="N44" s="250" t="s">
        <v>1798</v>
      </c>
      <c r="O44" s="42">
        <v>2</v>
      </c>
      <c r="P44" s="249">
        <v>420</v>
      </c>
      <c r="Q44" s="26">
        <f t="shared" si="2"/>
        <v>840</v>
      </c>
      <c r="R44" s="112">
        <v>0</v>
      </c>
      <c r="S44" s="112">
        <v>177.5</v>
      </c>
      <c r="T44" s="27">
        <f t="shared" si="3"/>
        <v>662.5</v>
      </c>
      <c r="V44" s="128" t="s">
        <v>1799</v>
      </c>
      <c r="W44" s="244" t="s">
        <v>1924</v>
      </c>
      <c r="X44" s="158"/>
      <c r="Y44" s="157"/>
    </row>
    <row r="45" spans="2:25" ht="127.5">
      <c r="B45" s="258">
        <v>44165</v>
      </c>
      <c r="C45" s="108" t="s">
        <v>1804</v>
      </c>
      <c r="D45" s="108" t="s">
        <v>1689</v>
      </c>
      <c r="E45" s="22" t="s">
        <v>1793</v>
      </c>
      <c r="F45" s="109">
        <v>44181</v>
      </c>
      <c r="H45" s="19" t="s">
        <v>1805</v>
      </c>
      <c r="I45" s="19" t="s">
        <v>164</v>
      </c>
      <c r="J45" s="24" t="s">
        <v>184</v>
      </c>
      <c r="K45" s="254">
        <v>3665</v>
      </c>
      <c r="L45" s="253">
        <v>44193</v>
      </c>
      <c r="M45" s="24" t="s">
        <v>1797</v>
      </c>
      <c r="N45" s="250" t="s">
        <v>1798</v>
      </c>
      <c r="O45" s="42">
        <v>2</v>
      </c>
      <c r="P45" s="249">
        <v>420</v>
      </c>
      <c r="Q45" s="26">
        <f t="shared" si="2"/>
        <v>840</v>
      </c>
      <c r="R45" s="112">
        <v>0</v>
      </c>
      <c r="S45" s="112">
        <v>203</v>
      </c>
      <c r="T45" s="27">
        <f t="shared" si="3"/>
        <v>637</v>
      </c>
      <c r="V45" s="128" t="s">
        <v>1799</v>
      </c>
      <c r="W45" s="244" t="s">
        <v>1925</v>
      </c>
      <c r="X45" s="158"/>
      <c r="Y45" s="157"/>
    </row>
    <row r="46" spans="2:25" ht="140.25">
      <c r="B46" s="258">
        <v>44165</v>
      </c>
      <c r="C46" s="108" t="s">
        <v>1806</v>
      </c>
      <c r="D46" s="108" t="s">
        <v>1689</v>
      </c>
      <c r="E46" s="22" t="s">
        <v>1794</v>
      </c>
      <c r="F46" s="109">
        <v>44180</v>
      </c>
      <c r="H46" s="19" t="s">
        <v>168</v>
      </c>
      <c r="I46" s="19" t="s">
        <v>169</v>
      </c>
      <c r="J46" s="24" t="s">
        <v>165</v>
      </c>
      <c r="K46" s="254">
        <v>3665</v>
      </c>
      <c r="L46" s="253">
        <v>44193</v>
      </c>
      <c r="M46" s="24" t="s">
        <v>1797</v>
      </c>
      <c r="N46" s="250" t="s">
        <v>1798</v>
      </c>
      <c r="O46" s="42">
        <v>2</v>
      </c>
      <c r="P46" s="249">
        <v>420</v>
      </c>
      <c r="Q46" s="26">
        <f t="shared" si="2"/>
        <v>840</v>
      </c>
      <c r="R46" s="112">
        <v>0</v>
      </c>
      <c r="S46" s="112">
        <v>172</v>
      </c>
      <c r="T46" s="27">
        <f t="shared" si="3"/>
        <v>668</v>
      </c>
      <c r="V46" s="128" t="s">
        <v>1799</v>
      </c>
      <c r="W46" s="244" t="s">
        <v>1926</v>
      </c>
      <c r="X46" s="158"/>
      <c r="Y46" s="157"/>
    </row>
    <row r="47" spans="2:25" ht="204">
      <c r="B47" s="258">
        <v>44165</v>
      </c>
      <c r="C47" s="108" t="s">
        <v>1807</v>
      </c>
      <c r="D47" s="108" t="s">
        <v>1689</v>
      </c>
      <c r="E47" s="22" t="s">
        <v>1795</v>
      </c>
      <c r="F47" s="109">
        <v>44180</v>
      </c>
      <c r="H47" s="19" t="s">
        <v>1448</v>
      </c>
      <c r="I47" s="19" t="s">
        <v>169</v>
      </c>
      <c r="J47" s="24" t="s">
        <v>312</v>
      </c>
      <c r="K47" s="254">
        <v>3665</v>
      </c>
      <c r="L47" s="253">
        <v>44193</v>
      </c>
      <c r="M47" s="24" t="s">
        <v>1797</v>
      </c>
      <c r="N47" s="250" t="s">
        <v>1798</v>
      </c>
      <c r="O47" s="42">
        <v>2</v>
      </c>
      <c r="P47" s="249">
        <v>420</v>
      </c>
      <c r="Q47" s="26">
        <f t="shared" si="2"/>
        <v>840</v>
      </c>
      <c r="R47" s="112">
        <v>0</v>
      </c>
      <c r="S47" s="112">
        <v>162.5</v>
      </c>
      <c r="T47" s="27">
        <f t="shared" si="3"/>
        <v>677.5</v>
      </c>
      <c r="V47" s="128" t="s">
        <v>1799</v>
      </c>
      <c r="W47" s="244" t="s">
        <v>1927</v>
      </c>
      <c r="X47" s="158"/>
      <c r="Y47" s="157"/>
    </row>
    <row r="48" spans="2:25" ht="12.75" hidden="1">
      <c r="B48" s="283"/>
      <c r="E48" s="22"/>
      <c r="K48" s="254"/>
      <c r="L48" s="253"/>
      <c r="P48" s="249"/>
      <c r="Q48" s="26">
        <f t="shared" si="2"/>
        <v>0</v>
      </c>
      <c r="R48" s="112">
        <v>0</v>
      </c>
      <c r="S48" s="112">
        <v>0</v>
      </c>
      <c r="T48" s="27">
        <f t="shared" si="3"/>
        <v>0</v>
      </c>
      <c r="V48" s="128"/>
      <c r="W48" s="244"/>
      <c r="X48" s="158"/>
      <c r="Y48" s="157"/>
    </row>
    <row r="49" spans="2:25" ht="12.75" hidden="1">
      <c r="B49" s="241"/>
      <c r="C49" s="234"/>
      <c r="D49" s="227"/>
      <c r="E49" s="234"/>
      <c r="F49" s="228"/>
      <c r="G49" s="227"/>
      <c r="H49" s="229"/>
      <c r="I49" s="230"/>
      <c r="J49" s="231"/>
      <c r="K49" s="255"/>
      <c r="L49" s="256"/>
      <c r="M49" s="235"/>
      <c r="N49" s="232"/>
      <c r="O49" s="235"/>
      <c r="P49" s="236"/>
      <c r="Q49" s="237"/>
      <c r="R49" s="153"/>
      <c r="S49" s="153"/>
      <c r="T49" s="237"/>
      <c r="U49" s="153"/>
      <c r="V49" s="238"/>
      <c r="W49" s="239"/>
      <c r="X49" s="240"/>
      <c r="Y49" s="240"/>
    </row>
    <row r="50" spans="2:25" ht="18" hidden="1">
      <c r="B50" s="233" t="s">
        <v>1423</v>
      </c>
      <c r="C50" s="234"/>
      <c r="D50" s="227"/>
      <c r="E50" s="234"/>
      <c r="F50" s="228"/>
      <c r="G50" s="227"/>
      <c r="H50" s="229"/>
      <c r="I50" s="230"/>
      <c r="J50" s="231"/>
      <c r="K50" s="255"/>
      <c r="L50" s="256"/>
      <c r="M50" s="235"/>
      <c r="N50" s="232"/>
      <c r="O50" s="235"/>
      <c r="P50" s="236"/>
      <c r="Q50" s="237"/>
      <c r="R50" s="153"/>
      <c r="S50" s="153"/>
      <c r="T50" s="237"/>
      <c r="U50" s="153"/>
      <c r="V50" s="238"/>
      <c r="W50" s="239"/>
      <c r="X50" s="240"/>
      <c r="Y50" s="240"/>
    </row>
    <row r="51" spans="2:25" ht="114.75">
      <c r="B51" s="257">
        <v>43853</v>
      </c>
      <c r="C51" s="234" t="s">
        <v>1490</v>
      </c>
      <c r="D51" s="47" t="s">
        <v>217</v>
      </c>
      <c r="E51" s="234">
        <v>11649</v>
      </c>
      <c r="F51" s="99">
        <v>43857</v>
      </c>
      <c r="G51" s="47" t="s">
        <v>1491</v>
      </c>
      <c r="H51" s="46" t="s">
        <v>1492</v>
      </c>
      <c r="I51" s="46" t="s">
        <v>363</v>
      </c>
      <c r="J51" s="48" t="s">
        <v>219</v>
      </c>
      <c r="K51" s="245">
        <v>468</v>
      </c>
      <c r="L51" s="170">
        <v>43915</v>
      </c>
      <c r="M51" s="235" t="s">
        <v>1493</v>
      </c>
      <c r="N51" s="49" t="s">
        <v>1494</v>
      </c>
      <c r="O51" s="235">
        <v>0.5</v>
      </c>
      <c r="P51" s="236">
        <v>420</v>
      </c>
      <c r="Q51" s="237">
        <v>0</v>
      </c>
      <c r="R51" s="39">
        <v>159</v>
      </c>
      <c r="S51" s="39">
        <v>0</v>
      </c>
      <c r="T51" s="237">
        <v>159</v>
      </c>
      <c r="U51" s="39">
        <v>0</v>
      </c>
      <c r="V51" s="238" t="s">
        <v>1495</v>
      </c>
      <c r="W51" s="239" t="s">
        <v>1496</v>
      </c>
      <c r="X51" s="242"/>
      <c r="Y51" s="243"/>
    </row>
    <row r="52" spans="2:25" ht="114.75">
      <c r="B52" s="257">
        <v>43853</v>
      </c>
      <c r="C52" s="234" t="s">
        <v>1497</v>
      </c>
      <c r="D52" s="47" t="s">
        <v>217</v>
      </c>
      <c r="E52" s="234">
        <v>11650</v>
      </c>
      <c r="F52" s="99">
        <v>43857</v>
      </c>
      <c r="G52" s="47" t="s">
        <v>1109</v>
      </c>
      <c r="H52" s="105" t="s">
        <v>1498</v>
      </c>
      <c r="I52" s="46" t="s">
        <v>1316</v>
      </c>
      <c r="J52" s="48" t="s">
        <v>219</v>
      </c>
      <c r="K52" s="245">
        <v>468</v>
      </c>
      <c r="L52" s="170">
        <v>43915</v>
      </c>
      <c r="M52" s="235" t="s">
        <v>1493</v>
      </c>
      <c r="N52" s="49" t="s">
        <v>1494</v>
      </c>
      <c r="O52" s="235">
        <v>0.5</v>
      </c>
      <c r="P52" s="236">
        <v>420</v>
      </c>
      <c r="Q52" s="237">
        <v>0</v>
      </c>
      <c r="R52" s="39">
        <v>160</v>
      </c>
      <c r="S52" s="39">
        <v>0</v>
      </c>
      <c r="T52" s="237">
        <v>160</v>
      </c>
      <c r="U52" s="39">
        <v>0</v>
      </c>
      <c r="V52" s="238" t="s">
        <v>1499</v>
      </c>
      <c r="W52" s="239" t="s">
        <v>1500</v>
      </c>
      <c r="X52" s="242"/>
      <c r="Y52" s="243"/>
    </row>
    <row r="53" spans="2:25" ht="153">
      <c r="B53" s="257">
        <v>43871</v>
      </c>
      <c r="C53" s="234" t="s">
        <v>1501</v>
      </c>
      <c r="D53" s="47" t="s">
        <v>217</v>
      </c>
      <c r="E53" s="234" t="s">
        <v>1502</v>
      </c>
      <c r="F53" s="99">
        <v>43879</v>
      </c>
      <c r="G53" s="47" t="s">
        <v>369</v>
      </c>
      <c r="H53" s="105" t="s">
        <v>370</v>
      </c>
      <c r="I53" s="46" t="s">
        <v>351</v>
      </c>
      <c r="J53" s="48" t="s">
        <v>219</v>
      </c>
      <c r="K53" s="245">
        <v>468</v>
      </c>
      <c r="L53" s="170">
        <v>43915</v>
      </c>
      <c r="M53" s="235" t="s">
        <v>1503</v>
      </c>
      <c r="N53" s="49" t="s">
        <v>1504</v>
      </c>
      <c r="O53" s="235">
        <v>5.5</v>
      </c>
      <c r="P53" s="236">
        <v>420</v>
      </c>
      <c r="Q53" s="237">
        <v>2310</v>
      </c>
      <c r="R53" s="39">
        <v>0</v>
      </c>
      <c r="S53" s="39">
        <v>197</v>
      </c>
      <c r="T53" s="237">
        <v>2113</v>
      </c>
      <c r="U53" s="39">
        <v>0</v>
      </c>
      <c r="V53" s="238" t="s">
        <v>1505</v>
      </c>
      <c r="W53" s="239" t="s">
        <v>1506</v>
      </c>
      <c r="X53" s="242"/>
      <c r="Y53" s="243"/>
    </row>
    <row r="54" spans="2:25" ht="153">
      <c r="B54" s="257">
        <v>43871</v>
      </c>
      <c r="C54" s="234" t="s">
        <v>1507</v>
      </c>
      <c r="D54" s="47" t="s">
        <v>217</v>
      </c>
      <c r="E54" s="234" t="s">
        <v>1508</v>
      </c>
      <c r="F54" s="99">
        <v>43879</v>
      </c>
      <c r="G54" s="47" t="s">
        <v>1109</v>
      </c>
      <c r="H54" s="105" t="s">
        <v>1498</v>
      </c>
      <c r="I54" s="46" t="s">
        <v>1316</v>
      </c>
      <c r="J54" s="48" t="s">
        <v>219</v>
      </c>
      <c r="K54" s="245">
        <v>468</v>
      </c>
      <c r="L54" s="170">
        <v>43915</v>
      </c>
      <c r="M54" s="235" t="s">
        <v>1503</v>
      </c>
      <c r="N54" s="49" t="s">
        <v>1504</v>
      </c>
      <c r="O54" s="235">
        <v>5.5</v>
      </c>
      <c r="P54" s="236">
        <v>420</v>
      </c>
      <c r="Q54" s="237">
        <v>2310</v>
      </c>
      <c r="R54" s="39">
        <v>0</v>
      </c>
      <c r="S54" s="39">
        <v>169</v>
      </c>
      <c r="T54" s="237">
        <v>2141</v>
      </c>
      <c r="U54" s="39">
        <v>0</v>
      </c>
      <c r="V54" s="238" t="s">
        <v>1509</v>
      </c>
      <c r="W54" s="239" t="s">
        <v>1510</v>
      </c>
      <c r="X54" s="242"/>
      <c r="Y54" s="243"/>
    </row>
    <row r="55" spans="2:25" ht="165.75">
      <c r="B55" s="257">
        <v>43873</v>
      </c>
      <c r="C55" s="234" t="s">
        <v>1511</v>
      </c>
      <c r="D55" s="47" t="s">
        <v>1512</v>
      </c>
      <c r="E55" s="234" t="s">
        <v>1513</v>
      </c>
      <c r="F55" s="99">
        <v>43879</v>
      </c>
      <c r="G55" s="47" t="s">
        <v>233</v>
      </c>
      <c r="H55" s="105" t="s">
        <v>1514</v>
      </c>
      <c r="I55" s="46" t="s">
        <v>235</v>
      </c>
      <c r="J55" s="48" t="s">
        <v>219</v>
      </c>
      <c r="K55" s="245">
        <v>468</v>
      </c>
      <c r="L55" s="170">
        <v>43915</v>
      </c>
      <c r="M55" s="235" t="s">
        <v>1515</v>
      </c>
      <c r="N55" s="49" t="s">
        <v>1516</v>
      </c>
      <c r="O55" s="235">
        <v>3.5</v>
      </c>
      <c r="P55" s="236">
        <v>420</v>
      </c>
      <c r="Q55" s="237">
        <v>1470</v>
      </c>
      <c r="R55" s="39">
        <v>0</v>
      </c>
      <c r="S55" s="39">
        <v>114</v>
      </c>
      <c r="T55" s="237">
        <v>1356</v>
      </c>
      <c r="U55" s="39">
        <v>0</v>
      </c>
      <c r="V55" s="238" t="s">
        <v>1517</v>
      </c>
      <c r="W55" s="239" t="s">
        <v>1518</v>
      </c>
      <c r="X55" s="242"/>
      <c r="Y55" s="243"/>
    </row>
    <row r="56" spans="2:25" ht="153">
      <c r="B56" s="257">
        <v>43873</v>
      </c>
      <c r="C56" s="234" t="s">
        <v>1519</v>
      </c>
      <c r="D56" s="47" t="s">
        <v>1512</v>
      </c>
      <c r="E56" s="234" t="s">
        <v>1520</v>
      </c>
      <c r="F56" s="99">
        <v>43879</v>
      </c>
      <c r="G56" s="47" t="s">
        <v>1521</v>
      </c>
      <c r="H56" s="105" t="s">
        <v>1522</v>
      </c>
      <c r="I56" s="46" t="s">
        <v>325</v>
      </c>
      <c r="J56" s="48" t="s">
        <v>219</v>
      </c>
      <c r="K56" s="245">
        <v>468</v>
      </c>
      <c r="L56" s="170">
        <v>43915</v>
      </c>
      <c r="M56" s="235" t="s">
        <v>1515</v>
      </c>
      <c r="N56" s="49" t="s">
        <v>1516</v>
      </c>
      <c r="O56" s="235">
        <v>3.5</v>
      </c>
      <c r="P56" s="236">
        <v>420</v>
      </c>
      <c r="Q56" s="237">
        <v>1470</v>
      </c>
      <c r="R56" s="39">
        <v>0</v>
      </c>
      <c r="S56" s="39">
        <v>196</v>
      </c>
      <c r="T56" s="237">
        <v>1274</v>
      </c>
      <c r="U56" s="39">
        <v>0</v>
      </c>
      <c r="V56" s="238" t="s">
        <v>1523</v>
      </c>
      <c r="W56" s="239" t="s">
        <v>1524</v>
      </c>
      <c r="X56" s="242"/>
      <c r="Y56" s="243"/>
    </row>
    <row r="57" spans="2:25" ht="153">
      <c r="B57" s="257">
        <v>43873</v>
      </c>
      <c r="C57" s="234" t="s">
        <v>1525</v>
      </c>
      <c r="D57" s="47" t="s">
        <v>1512</v>
      </c>
      <c r="E57" s="234" t="s">
        <v>1526</v>
      </c>
      <c r="F57" s="99">
        <v>43878</v>
      </c>
      <c r="G57" s="47" t="s">
        <v>523</v>
      </c>
      <c r="H57" s="105" t="s">
        <v>524</v>
      </c>
      <c r="I57" s="46" t="s">
        <v>385</v>
      </c>
      <c r="J57" s="48" t="s">
        <v>219</v>
      </c>
      <c r="K57" s="245">
        <v>468</v>
      </c>
      <c r="L57" s="170">
        <v>43915</v>
      </c>
      <c r="M57" s="235" t="s">
        <v>1515</v>
      </c>
      <c r="N57" s="49" t="s">
        <v>1516</v>
      </c>
      <c r="O57" s="235">
        <v>3.5</v>
      </c>
      <c r="P57" s="236">
        <v>420</v>
      </c>
      <c r="Q57" s="237">
        <v>1470</v>
      </c>
      <c r="R57" s="39">
        <v>0</v>
      </c>
      <c r="S57" s="39">
        <v>251</v>
      </c>
      <c r="T57" s="237">
        <v>1219</v>
      </c>
      <c r="U57" s="39">
        <v>0</v>
      </c>
      <c r="V57" s="238" t="s">
        <v>1523</v>
      </c>
      <c r="W57" s="239" t="s">
        <v>1524</v>
      </c>
      <c r="X57" s="242"/>
      <c r="Y57" s="243"/>
    </row>
    <row r="58" spans="2:25" ht="127.5">
      <c r="B58" s="259">
        <v>43873</v>
      </c>
      <c r="C58" s="46" t="s">
        <v>1527</v>
      </c>
      <c r="D58" s="47" t="s">
        <v>1512</v>
      </c>
      <c r="E58" s="46" t="s">
        <v>1528</v>
      </c>
      <c r="F58" s="99">
        <v>43881</v>
      </c>
      <c r="G58" s="47" t="s">
        <v>1529</v>
      </c>
      <c r="H58" s="105" t="s">
        <v>1530</v>
      </c>
      <c r="I58" s="46" t="s">
        <v>385</v>
      </c>
      <c r="J58" s="48" t="s">
        <v>219</v>
      </c>
      <c r="K58" s="245">
        <v>468</v>
      </c>
      <c r="L58" s="170">
        <v>43915</v>
      </c>
      <c r="M58" s="46" t="s">
        <v>1531</v>
      </c>
      <c r="N58" s="49" t="s">
        <v>1516</v>
      </c>
      <c r="O58" s="46">
        <v>3.5</v>
      </c>
      <c r="P58" s="81">
        <v>420</v>
      </c>
      <c r="Q58" s="16">
        <v>1470</v>
      </c>
      <c r="R58" s="39">
        <v>0</v>
      </c>
      <c r="S58" s="39">
        <v>234.5</v>
      </c>
      <c r="T58" s="16">
        <v>1235.5</v>
      </c>
      <c r="U58" s="39">
        <v>0</v>
      </c>
      <c r="V58" s="135" t="s">
        <v>1532</v>
      </c>
      <c r="W58" s="135" t="s">
        <v>1533</v>
      </c>
      <c r="X58" s="242"/>
      <c r="Y58" s="243"/>
    </row>
    <row r="59" spans="2:25" ht="127.5">
      <c r="B59" s="259">
        <v>43873</v>
      </c>
      <c r="C59" s="46" t="s">
        <v>1534</v>
      </c>
      <c r="D59" s="47" t="s">
        <v>1512</v>
      </c>
      <c r="E59" s="46" t="s">
        <v>1535</v>
      </c>
      <c r="F59" s="99">
        <v>43879</v>
      </c>
      <c r="G59" s="47" t="s">
        <v>343</v>
      </c>
      <c r="H59" s="105" t="s">
        <v>344</v>
      </c>
      <c r="I59" s="46" t="s">
        <v>227</v>
      </c>
      <c r="J59" s="48" t="s">
        <v>219</v>
      </c>
      <c r="K59" s="245">
        <v>468</v>
      </c>
      <c r="L59" s="170">
        <v>43915</v>
      </c>
      <c r="M59" s="46" t="s">
        <v>1531</v>
      </c>
      <c r="N59" s="49" t="s">
        <v>1516</v>
      </c>
      <c r="O59" s="46">
        <v>3.5</v>
      </c>
      <c r="P59" s="81">
        <v>420</v>
      </c>
      <c r="Q59" s="16">
        <v>1470</v>
      </c>
      <c r="R59" s="39">
        <v>0</v>
      </c>
      <c r="S59" s="39">
        <v>275</v>
      </c>
      <c r="T59" s="16">
        <v>1195</v>
      </c>
      <c r="U59" s="39">
        <v>0</v>
      </c>
      <c r="V59" s="135" t="s">
        <v>1532</v>
      </c>
      <c r="W59" s="135" t="s">
        <v>1536</v>
      </c>
      <c r="X59" s="242"/>
      <c r="Y59" s="243"/>
    </row>
    <row r="60" spans="2:25" ht="153">
      <c r="B60" s="259">
        <v>43873</v>
      </c>
      <c r="C60" s="46" t="s">
        <v>1537</v>
      </c>
      <c r="D60" s="47" t="s">
        <v>217</v>
      </c>
      <c r="E60" s="46" t="s">
        <v>1538</v>
      </c>
      <c r="F60" s="99">
        <v>43879</v>
      </c>
      <c r="G60" s="47" t="s">
        <v>1007</v>
      </c>
      <c r="H60" s="105" t="s">
        <v>1008</v>
      </c>
      <c r="I60" s="46" t="s">
        <v>1539</v>
      </c>
      <c r="J60" s="48" t="s">
        <v>219</v>
      </c>
      <c r="K60" s="245">
        <v>468</v>
      </c>
      <c r="L60" s="170">
        <v>43915</v>
      </c>
      <c r="M60" s="46" t="s">
        <v>1540</v>
      </c>
      <c r="N60" s="49" t="s">
        <v>1516</v>
      </c>
      <c r="O60" s="46">
        <v>3.5</v>
      </c>
      <c r="P60" s="81">
        <v>420</v>
      </c>
      <c r="Q60" s="16">
        <v>1470</v>
      </c>
      <c r="R60" s="39">
        <v>0</v>
      </c>
      <c r="S60" s="39">
        <v>114</v>
      </c>
      <c r="T60" s="16">
        <v>1356</v>
      </c>
      <c r="U60" s="39">
        <v>0</v>
      </c>
      <c r="V60" s="135" t="s">
        <v>1541</v>
      </c>
      <c r="W60" s="135" t="s">
        <v>1542</v>
      </c>
      <c r="X60" s="242"/>
      <c r="Y60" s="243"/>
    </row>
    <row r="61" spans="2:25" ht="102">
      <c r="B61" s="259">
        <v>43874</v>
      </c>
      <c r="C61" s="46" t="s">
        <v>1543</v>
      </c>
      <c r="D61" s="47" t="s">
        <v>1512</v>
      </c>
      <c r="E61" s="46" t="s">
        <v>1544</v>
      </c>
      <c r="F61" s="99">
        <v>43879</v>
      </c>
      <c r="G61" s="47" t="s">
        <v>335</v>
      </c>
      <c r="H61" s="105" t="s">
        <v>629</v>
      </c>
      <c r="I61" s="46" t="s">
        <v>337</v>
      </c>
      <c r="J61" s="48" t="s">
        <v>219</v>
      </c>
      <c r="K61" s="245">
        <v>468</v>
      </c>
      <c r="L61" s="170">
        <v>43915</v>
      </c>
      <c r="M61" s="46" t="s">
        <v>1545</v>
      </c>
      <c r="N61" s="49" t="s">
        <v>1546</v>
      </c>
      <c r="O61" s="46">
        <v>2.5</v>
      </c>
      <c r="P61" s="81">
        <v>420</v>
      </c>
      <c r="Q61" s="16">
        <v>1050</v>
      </c>
      <c r="R61" s="39">
        <v>0</v>
      </c>
      <c r="S61" s="39">
        <v>1</v>
      </c>
      <c r="T61" s="16">
        <v>1049</v>
      </c>
      <c r="U61" s="39">
        <v>0</v>
      </c>
      <c r="V61" s="135" t="s">
        <v>1547</v>
      </c>
      <c r="W61" s="135" t="s">
        <v>1548</v>
      </c>
      <c r="X61" s="242"/>
      <c r="Y61" s="243"/>
    </row>
    <row r="62" spans="2:25" ht="114.75">
      <c r="B62" s="259">
        <v>43874</v>
      </c>
      <c r="C62" s="46" t="s">
        <v>1549</v>
      </c>
      <c r="D62" s="47" t="s">
        <v>1512</v>
      </c>
      <c r="E62" s="46" t="s">
        <v>1550</v>
      </c>
      <c r="F62" s="99">
        <v>43879</v>
      </c>
      <c r="G62" s="47" t="s">
        <v>417</v>
      </c>
      <c r="H62" s="105" t="s">
        <v>1551</v>
      </c>
      <c r="I62" s="46" t="s">
        <v>385</v>
      </c>
      <c r="J62" s="48" t="s">
        <v>219</v>
      </c>
      <c r="K62" s="245">
        <v>468</v>
      </c>
      <c r="L62" s="170">
        <v>43915</v>
      </c>
      <c r="M62" s="46" t="s">
        <v>1552</v>
      </c>
      <c r="N62" s="49" t="s">
        <v>1546</v>
      </c>
      <c r="O62" s="46">
        <v>2.5</v>
      </c>
      <c r="P62" s="81">
        <v>420</v>
      </c>
      <c r="Q62" s="16">
        <v>1050</v>
      </c>
      <c r="R62" s="39">
        <v>0</v>
      </c>
      <c r="S62" s="39">
        <v>529</v>
      </c>
      <c r="T62" s="16">
        <v>521</v>
      </c>
      <c r="U62" s="39">
        <v>0</v>
      </c>
      <c r="V62" s="135" t="s">
        <v>1553</v>
      </c>
      <c r="W62" s="135" t="s">
        <v>1554</v>
      </c>
      <c r="X62" s="242"/>
      <c r="Y62" s="243"/>
    </row>
    <row r="63" spans="2:25" ht="191.25">
      <c r="B63" s="259">
        <v>43874</v>
      </c>
      <c r="C63" s="46" t="s">
        <v>1555</v>
      </c>
      <c r="D63" s="47" t="s">
        <v>1512</v>
      </c>
      <c r="E63" s="46" t="s">
        <v>1556</v>
      </c>
      <c r="F63" s="99">
        <v>43880</v>
      </c>
      <c r="G63" s="47" t="s">
        <v>216</v>
      </c>
      <c r="H63" s="105" t="s">
        <v>217</v>
      </c>
      <c r="I63" s="46" t="s">
        <v>218</v>
      </c>
      <c r="J63" s="48" t="s">
        <v>219</v>
      </c>
      <c r="K63" s="245">
        <v>468</v>
      </c>
      <c r="L63" s="170">
        <v>43915</v>
      </c>
      <c r="M63" s="46" t="s">
        <v>1552</v>
      </c>
      <c r="N63" s="49" t="s">
        <v>1546</v>
      </c>
      <c r="O63" s="46">
        <v>2.5</v>
      </c>
      <c r="P63" s="81">
        <v>420</v>
      </c>
      <c r="Q63" s="16">
        <v>1050</v>
      </c>
      <c r="R63" s="39">
        <v>0</v>
      </c>
      <c r="S63" s="39">
        <v>522</v>
      </c>
      <c r="T63" s="16">
        <v>528</v>
      </c>
      <c r="U63" s="39">
        <v>0</v>
      </c>
      <c r="V63" s="135" t="s">
        <v>1557</v>
      </c>
      <c r="W63" s="135" t="s">
        <v>1558</v>
      </c>
      <c r="X63" s="242"/>
      <c r="Y63" s="243"/>
    </row>
    <row r="64" spans="2:25" ht="102">
      <c r="B64" s="259">
        <v>43874</v>
      </c>
      <c r="C64" s="46" t="s">
        <v>1559</v>
      </c>
      <c r="D64" s="47" t="s">
        <v>1512</v>
      </c>
      <c r="E64" s="46" t="s">
        <v>1560</v>
      </c>
      <c r="F64" s="99">
        <v>43879</v>
      </c>
      <c r="G64" s="47" t="s">
        <v>383</v>
      </c>
      <c r="H64" s="105" t="s">
        <v>384</v>
      </c>
      <c r="I64" s="46" t="s">
        <v>385</v>
      </c>
      <c r="J64" s="48" t="s">
        <v>219</v>
      </c>
      <c r="K64" s="245">
        <v>468</v>
      </c>
      <c r="L64" s="170">
        <v>43915</v>
      </c>
      <c r="M64" s="46" t="s">
        <v>1545</v>
      </c>
      <c r="N64" s="49" t="s">
        <v>1546</v>
      </c>
      <c r="O64" s="46">
        <v>2.5</v>
      </c>
      <c r="P64" s="81">
        <v>420</v>
      </c>
      <c r="Q64" s="16">
        <v>1050</v>
      </c>
      <c r="R64" s="39">
        <v>0</v>
      </c>
      <c r="S64" s="39">
        <v>21</v>
      </c>
      <c r="T64" s="16">
        <v>1029</v>
      </c>
      <c r="U64" s="39"/>
      <c r="V64" s="135" t="s">
        <v>1561</v>
      </c>
      <c r="W64" s="135" t="s">
        <v>1562</v>
      </c>
      <c r="X64" s="242"/>
      <c r="Y64" s="243"/>
    </row>
    <row r="65" spans="2:25" ht="102">
      <c r="B65" s="259">
        <v>43885</v>
      </c>
      <c r="C65" s="46" t="s">
        <v>1563</v>
      </c>
      <c r="D65" s="47" t="s">
        <v>1512</v>
      </c>
      <c r="E65" s="46">
        <v>11666</v>
      </c>
      <c r="F65" s="99">
        <v>43893</v>
      </c>
      <c r="G65" s="47" t="s">
        <v>1529</v>
      </c>
      <c r="H65" s="105" t="s">
        <v>1530</v>
      </c>
      <c r="I65" s="46" t="s">
        <v>385</v>
      </c>
      <c r="J65" s="48" t="s">
        <v>219</v>
      </c>
      <c r="K65" s="245">
        <v>494</v>
      </c>
      <c r="L65" s="170">
        <v>43917</v>
      </c>
      <c r="M65" s="46" t="s">
        <v>1493</v>
      </c>
      <c r="N65" s="49" t="s">
        <v>1564</v>
      </c>
      <c r="O65" s="46">
        <v>2.5</v>
      </c>
      <c r="P65" s="81">
        <v>420</v>
      </c>
      <c r="Q65" s="16">
        <v>1050</v>
      </c>
      <c r="R65" s="39">
        <v>0</v>
      </c>
      <c r="S65" s="39">
        <v>251</v>
      </c>
      <c r="T65" s="16">
        <v>799</v>
      </c>
      <c r="U65" s="39">
        <v>0</v>
      </c>
      <c r="V65" s="135" t="s">
        <v>1565</v>
      </c>
      <c r="W65" s="135" t="s">
        <v>1566</v>
      </c>
      <c r="X65" s="242"/>
      <c r="Y65" s="243"/>
    </row>
    <row r="66" spans="2:25" ht="102">
      <c r="B66" s="259">
        <v>43885</v>
      </c>
      <c r="C66" s="46" t="s">
        <v>1567</v>
      </c>
      <c r="D66" s="47" t="s">
        <v>1512</v>
      </c>
      <c r="E66" s="46">
        <v>11667</v>
      </c>
      <c r="F66" s="99">
        <v>43893</v>
      </c>
      <c r="G66" s="47" t="s">
        <v>1568</v>
      </c>
      <c r="H66" s="105" t="s">
        <v>443</v>
      </c>
      <c r="I66" s="46" t="s">
        <v>261</v>
      </c>
      <c r="J66" s="48" t="s">
        <v>219</v>
      </c>
      <c r="K66" s="245">
        <v>494</v>
      </c>
      <c r="L66" s="170">
        <v>43917</v>
      </c>
      <c r="M66" s="46" t="s">
        <v>1493</v>
      </c>
      <c r="N66" s="49" t="s">
        <v>1564</v>
      </c>
      <c r="O66" s="46">
        <v>2.5</v>
      </c>
      <c r="P66" s="81">
        <v>420</v>
      </c>
      <c r="Q66" s="16">
        <v>1050</v>
      </c>
      <c r="R66" s="39">
        <v>0</v>
      </c>
      <c r="S66" s="39">
        <v>166</v>
      </c>
      <c r="T66" s="16">
        <v>884</v>
      </c>
      <c r="U66" s="39">
        <v>0</v>
      </c>
      <c r="V66" s="135" t="s">
        <v>1565</v>
      </c>
      <c r="W66" s="135" t="s">
        <v>1566</v>
      </c>
      <c r="X66" s="242"/>
      <c r="Y66" s="243"/>
    </row>
    <row r="67" spans="2:25" ht="140.25">
      <c r="B67" s="259">
        <v>43887</v>
      </c>
      <c r="C67" s="46" t="s">
        <v>1569</v>
      </c>
      <c r="D67" s="47" t="s">
        <v>1512</v>
      </c>
      <c r="E67" s="46" t="s">
        <v>1570</v>
      </c>
      <c r="F67" s="99">
        <v>43892</v>
      </c>
      <c r="G67" s="47" t="s">
        <v>394</v>
      </c>
      <c r="H67" s="105" t="s">
        <v>395</v>
      </c>
      <c r="I67" s="46" t="s">
        <v>227</v>
      </c>
      <c r="J67" s="48" t="s">
        <v>219</v>
      </c>
      <c r="K67" s="245">
        <v>494</v>
      </c>
      <c r="L67" s="170">
        <v>43917</v>
      </c>
      <c r="M67" s="46" t="s">
        <v>1571</v>
      </c>
      <c r="N67" s="49" t="s">
        <v>1572</v>
      </c>
      <c r="O67" s="46">
        <v>2.5</v>
      </c>
      <c r="P67" s="81">
        <v>420</v>
      </c>
      <c r="Q67" s="16">
        <v>1050</v>
      </c>
      <c r="R67" s="39">
        <v>0</v>
      </c>
      <c r="S67" s="39">
        <v>45</v>
      </c>
      <c r="T67" s="16">
        <v>1005</v>
      </c>
      <c r="U67" s="39">
        <v>0</v>
      </c>
      <c r="V67" s="135" t="s">
        <v>1573</v>
      </c>
      <c r="W67" s="135" t="s">
        <v>1574</v>
      </c>
      <c r="X67" s="242"/>
      <c r="Y67" s="243"/>
    </row>
    <row r="68" spans="2:25" ht="140.25">
      <c r="B68" s="259">
        <v>43887</v>
      </c>
      <c r="C68" s="46" t="s">
        <v>1575</v>
      </c>
      <c r="D68" s="47" t="s">
        <v>1512</v>
      </c>
      <c r="E68" s="46" t="s">
        <v>1576</v>
      </c>
      <c r="F68" s="99">
        <v>43893</v>
      </c>
      <c r="G68" s="47" t="s">
        <v>216</v>
      </c>
      <c r="H68" s="105" t="s">
        <v>217</v>
      </c>
      <c r="I68" s="46" t="s">
        <v>218</v>
      </c>
      <c r="J68" s="48" t="s">
        <v>219</v>
      </c>
      <c r="K68" s="245">
        <v>494</v>
      </c>
      <c r="L68" s="170">
        <v>43917</v>
      </c>
      <c r="M68" s="46" t="s">
        <v>1571</v>
      </c>
      <c r="N68" s="49" t="s">
        <v>1572</v>
      </c>
      <c r="O68" s="46">
        <v>2.5</v>
      </c>
      <c r="P68" s="81">
        <v>420</v>
      </c>
      <c r="Q68" s="16">
        <v>1050</v>
      </c>
      <c r="R68" s="39">
        <v>0</v>
      </c>
      <c r="S68" s="39">
        <v>90</v>
      </c>
      <c r="T68" s="16">
        <v>960</v>
      </c>
      <c r="U68" s="39">
        <v>0</v>
      </c>
      <c r="V68" s="135" t="s">
        <v>1573</v>
      </c>
      <c r="W68" s="135" t="s">
        <v>1574</v>
      </c>
      <c r="X68" s="242"/>
      <c r="Y68" s="243"/>
    </row>
    <row r="69" spans="2:25" ht="140.25">
      <c r="B69" s="259">
        <v>43887</v>
      </c>
      <c r="C69" s="46" t="s">
        <v>1577</v>
      </c>
      <c r="D69" s="47" t="s">
        <v>1512</v>
      </c>
      <c r="E69" s="46" t="s">
        <v>1578</v>
      </c>
      <c r="F69" s="99">
        <v>43892</v>
      </c>
      <c r="G69" s="47" t="s">
        <v>245</v>
      </c>
      <c r="H69" s="105" t="s">
        <v>246</v>
      </c>
      <c r="I69" s="46" t="s">
        <v>247</v>
      </c>
      <c r="J69" s="48" t="s">
        <v>219</v>
      </c>
      <c r="K69" s="245">
        <v>494</v>
      </c>
      <c r="L69" s="170">
        <v>43917</v>
      </c>
      <c r="M69" s="46" t="s">
        <v>1571</v>
      </c>
      <c r="N69" s="49" t="s">
        <v>1572</v>
      </c>
      <c r="O69" s="46">
        <v>2.5</v>
      </c>
      <c r="P69" s="81">
        <v>420</v>
      </c>
      <c r="Q69" s="16">
        <v>1050</v>
      </c>
      <c r="R69" s="39">
        <v>0</v>
      </c>
      <c r="S69" s="39">
        <v>28</v>
      </c>
      <c r="T69" s="16">
        <v>1022</v>
      </c>
      <c r="U69" s="39">
        <v>0</v>
      </c>
      <c r="V69" s="135" t="s">
        <v>1573</v>
      </c>
      <c r="W69" s="135" t="s">
        <v>1574</v>
      </c>
      <c r="X69" s="242"/>
      <c r="Y69" s="243"/>
    </row>
    <row r="70" spans="2:25" ht="140.25">
      <c r="B70" s="259">
        <v>44004</v>
      </c>
      <c r="C70" s="46" t="s">
        <v>1640</v>
      </c>
      <c r="D70" s="47" t="s">
        <v>217</v>
      </c>
      <c r="E70" s="46">
        <v>11674</v>
      </c>
      <c r="F70" s="99">
        <v>44013</v>
      </c>
      <c r="G70" s="47" t="s">
        <v>1491</v>
      </c>
      <c r="H70" s="105" t="s">
        <v>1492</v>
      </c>
      <c r="I70" s="46" t="s">
        <v>363</v>
      </c>
      <c r="J70" s="48" t="s">
        <v>219</v>
      </c>
      <c r="K70" s="245">
        <v>1763</v>
      </c>
      <c r="L70" s="170">
        <v>44085</v>
      </c>
      <c r="M70" s="46" t="s">
        <v>1641</v>
      </c>
      <c r="N70" s="49" t="s">
        <v>1642</v>
      </c>
      <c r="O70" s="46">
        <v>4.5</v>
      </c>
      <c r="P70" s="81">
        <v>420</v>
      </c>
      <c r="Q70" s="16">
        <v>1890</v>
      </c>
      <c r="R70" s="39">
        <v>0</v>
      </c>
      <c r="S70" s="39">
        <v>187.6</v>
      </c>
      <c r="T70" s="16">
        <v>1702.4</v>
      </c>
      <c r="U70" s="39">
        <v>0</v>
      </c>
      <c r="V70" s="135" t="s">
        <v>1643</v>
      </c>
      <c r="W70" s="135" t="s">
        <v>1644</v>
      </c>
      <c r="X70" s="242"/>
      <c r="Y70" s="243"/>
    </row>
    <row r="71" spans="2:25" ht="140.25">
      <c r="B71" s="259">
        <v>44004</v>
      </c>
      <c r="C71" s="46" t="s">
        <v>1645</v>
      </c>
      <c r="D71" s="47" t="s">
        <v>217</v>
      </c>
      <c r="E71" s="46">
        <v>11675</v>
      </c>
      <c r="F71" s="99">
        <v>44013</v>
      </c>
      <c r="G71" s="47" t="s">
        <v>1109</v>
      </c>
      <c r="H71" s="105" t="s">
        <v>1110</v>
      </c>
      <c r="I71" s="46" t="s">
        <v>363</v>
      </c>
      <c r="J71" s="48" t="s">
        <v>219</v>
      </c>
      <c r="K71" s="245">
        <v>1763</v>
      </c>
      <c r="L71" s="170">
        <v>44085</v>
      </c>
      <c r="M71" s="46" t="s">
        <v>1641</v>
      </c>
      <c r="N71" s="49" t="s">
        <v>1642</v>
      </c>
      <c r="O71" s="46">
        <v>4.5</v>
      </c>
      <c r="P71" s="81">
        <v>420</v>
      </c>
      <c r="Q71" s="16">
        <v>1890</v>
      </c>
      <c r="R71" s="39">
        <v>0</v>
      </c>
      <c r="S71" s="39">
        <v>191.6</v>
      </c>
      <c r="T71" s="16">
        <v>1698.4</v>
      </c>
      <c r="U71" s="39">
        <v>0</v>
      </c>
      <c r="V71" s="135" t="s">
        <v>1646</v>
      </c>
      <c r="W71" s="135" t="s">
        <v>1647</v>
      </c>
      <c r="X71" s="242"/>
      <c r="Y71" s="243"/>
    </row>
    <row r="72" spans="2:25" ht="165.75">
      <c r="B72" s="259">
        <v>44019</v>
      </c>
      <c r="C72" s="46" t="s">
        <v>1648</v>
      </c>
      <c r="D72" s="47" t="s">
        <v>217</v>
      </c>
      <c r="E72" s="46" t="s">
        <v>1649</v>
      </c>
      <c r="F72" s="99">
        <v>44028</v>
      </c>
      <c r="G72" s="47" t="s">
        <v>1491</v>
      </c>
      <c r="H72" s="46" t="s">
        <v>1492</v>
      </c>
      <c r="I72" s="46" t="s">
        <v>363</v>
      </c>
      <c r="J72" s="48" t="s">
        <v>219</v>
      </c>
      <c r="K72" s="245">
        <v>1763</v>
      </c>
      <c r="L72" s="170">
        <v>44085</v>
      </c>
      <c r="M72" s="46" t="s">
        <v>1650</v>
      </c>
      <c r="N72" s="49" t="s">
        <v>1651</v>
      </c>
      <c r="O72" s="46">
        <v>4.5</v>
      </c>
      <c r="P72" s="81">
        <v>420</v>
      </c>
      <c r="Q72" s="16">
        <v>1890</v>
      </c>
      <c r="R72" s="39">
        <v>0</v>
      </c>
      <c r="S72" s="39">
        <v>327.55</v>
      </c>
      <c r="T72" s="16">
        <v>1562.45</v>
      </c>
      <c r="U72" s="39">
        <v>0</v>
      </c>
      <c r="V72" s="135" t="s">
        <v>1652</v>
      </c>
      <c r="W72" s="135" t="s">
        <v>1653</v>
      </c>
      <c r="X72" s="242"/>
      <c r="Y72" s="243"/>
    </row>
    <row r="73" spans="2:25" ht="153">
      <c r="B73" s="259">
        <v>44034</v>
      </c>
      <c r="C73" s="46" t="s">
        <v>1654</v>
      </c>
      <c r="D73" s="47" t="s">
        <v>1655</v>
      </c>
      <c r="E73" s="46" t="s">
        <v>1656</v>
      </c>
      <c r="F73" s="99">
        <v>44039</v>
      </c>
      <c r="G73" s="47" t="s">
        <v>343</v>
      </c>
      <c r="H73" s="105" t="s">
        <v>344</v>
      </c>
      <c r="I73" s="46" t="s">
        <v>227</v>
      </c>
      <c r="J73" s="48" t="s">
        <v>219</v>
      </c>
      <c r="K73" s="245">
        <v>1763</v>
      </c>
      <c r="L73" s="170">
        <v>44085</v>
      </c>
      <c r="M73" s="46" t="s">
        <v>1657</v>
      </c>
      <c r="N73" s="49" t="s">
        <v>1658</v>
      </c>
      <c r="O73" s="46">
        <v>2.5</v>
      </c>
      <c r="P73" s="81">
        <v>420</v>
      </c>
      <c r="Q73" s="16">
        <v>1050</v>
      </c>
      <c r="R73" s="39">
        <v>0</v>
      </c>
      <c r="S73" s="39">
        <v>850</v>
      </c>
      <c r="T73" s="16">
        <v>200</v>
      </c>
      <c r="U73" s="39">
        <v>0</v>
      </c>
      <c r="V73" s="135" t="s">
        <v>1659</v>
      </c>
      <c r="W73" s="135" t="s">
        <v>1660</v>
      </c>
      <c r="X73" s="242"/>
      <c r="Y73" s="243"/>
    </row>
    <row r="74" spans="2:25" ht="191.25">
      <c r="B74" s="259">
        <v>44034</v>
      </c>
      <c r="C74" s="46" t="s">
        <v>1661</v>
      </c>
      <c r="D74" s="47" t="s">
        <v>217</v>
      </c>
      <c r="E74" s="46" t="s">
        <v>1662</v>
      </c>
      <c r="F74" s="99">
        <v>44040</v>
      </c>
      <c r="G74" s="47" t="s">
        <v>1491</v>
      </c>
      <c r="H74" s="105" t="s">
        <v>1492</v>
      </c>
      <c r="I74" s="46" t="s">
        <v>363</v>
      </c>
      <c r="J74" s="48" t="s">
        <v>219</v>
      </c>
      <c r="K74" s="245">
        <v>1763</v>
      </c>
      <c r="L74" s="170">
        <v>44085</v>
      </c>
      <c r="M74" s="46" t="s">
        <v>1663</v>
      </c>
      <c r="N74" s="49" t="s">
        <v>1664</v>
      </c>
      <c r="O74" s="46">
        <v>3.5</v>
      </c>
      <c r="P74" s="81">
        <v>420</v>
      </c>
      <c r="Q74" s="16">
        <v>1470</v>
      </c>
      <c r="R74" s="39">
        <v>0</v>
      </c>
      <c r="S74" s="39">
        <v>50.1</v>
      </c>
      <c r="T74" s="16">
        <v>1419.9</v>
      </c>
      <c r="U74" s="39">
        <v>0</v>
      </c>
      <c r="V74" s="135" t="s">
        <v>1665</v>
      </c>
      <c r="W74" s="135" t="s">
        <v>1666</v>
      </c>
      <c r="X74" s="242"/>
      <c r="Y74" s="243"/>
    </row>
    <row r="75" spans="2:25" ht="191.25">
      <c r="B75" s="259">
        <v>44034</v>
      </c>
      <c r="C75" s="46" t="s">
        <v>1667</v>
      </c>
      <c r="D75" s="47" t="s">
        <v>217</v>
      </c>
      <c r="E75" s="46" t="s">
        <v>1668</v>
      </c>
      <c r="F75" s="99">
        <v>44040</v>
      </c>
      <c r="G75" s="47" t="s">
        <v>1109</v>
      </c>
      <c r="H75" s="105" t="s">
        <v>1110</v>
      </c>
      <c r="I75" s="46" t="s">
        <v>363</v>
      </c>
      <c r="J75" s="48" t="s">
        <v>219</v>
      </c>
      <c r="K75" s="245">
        <v>1763</v>
      </c>
      <c r="L75" s="170">
        <v>44085</v>
      </c>
      <c r="M75" s="46" t="s">
        <v>1663</v>
      </c>
      <c r="N75" s="49" t="s">
        <v>1664</v>
      </c>
      <c r="O75" s="46">
        <v>3.5</v>
      </c>
      <c r="P75" s="81">
        <v>420</v>
      </c>
      <c r="Q75" s="16">
        <v>1470</v>
      </c>
      <c r="R75" s="39">
        <v>0</v>
      </c>
      <c r="S75" s="39">
        <v>94</v>
      </c>
      <c r="T75" s="16">
        <v>1376</v>
      </c>
      <c r="U75" s="39">
        <v>0</v>
      </c>
      <c r="V75" s="135" t="s">
        <v>1669</v>
      </c>
      <c r="W75" s="135" t="s">
        <v>1670</v>
      </c>
      <c r="X75" s="242"/>
      <c r="Y75" s="243"/>
    </row>
    <row r="76" spans="2:25" ht="127.5">
      <c r="B76" s="259">
        <v>44041</v>
      </c>
      <c r="C76" s="46" t="s">
        <v>1671</v>
      </c>
      <c r="D76" s="47" t="s">
        <v>1655</v>
      </c>
      <c r="E76" s="46" t="s">
        <v>1672</v>
      </c>
      <c r="F76" s="99">
        <v>44046</v>
      </c>
      <c r="G76" s="47" t="s">
        <v>394</v>
      </c>
      <c r="H76" s="46" t="s">
        <v>395</v>
      </c>
      <c r="I76" s="46" t="s">
        <v>227</v>
      </c>
      <c r="J76" s="48" t="s">
        <v>219</v>
      </c>
      <c r="K76" s="245">
        <v>1763</v>
      </c>
      <c r="L76" s="170">
        <v>44085</v>
      </c>
      <c r="M76" s="46" t="s">
        <v>1673</v>
      </c>
      <c r="N76" s="49" t="s">
        <v>1674</v>
      </c>
      <c r="O76" s="46">
        <v>3.5</v>
      </c>
      <c r="P76" s="81">
        <v>420</v>
      </c>
      <c r="Q76" s="16">
        <v>1470</v>
      </c>
      <c r="R76" s="39">
        <v>0</v>
      </c>
      <c r="S76" s="39">
        <v>434</v>
      </c>
      <c r="T76" s="16">
        <v>1036</v>
      </c>
      <c r="U76" s="39">
        <v>0</v>
      </c>
      <c r="V76" s="135" t="s">
        <v>1675</v>
      </c>
      <c r="W76" s="135" t="s">
        <v>1676</v>
      </c>
      <c r="X76" s="242"/>
      <c r="Y76" s="243"/>
    </row>
    <row r="77" spans="2:25" ht="127.5">
      <c r="B77" s="259">
        <v>44041</v>
      </c>
      <c r="C77" s="46" t="s">
        <v>1677</v>
      </c>
      <c r="D77" s="47" t="s">
        <v>1628</v>
      </c>
      <c r="E77" s="46" t="s">
        <v>1678</v>
      </c>
      <c r="F77" s="99">
        <v>44048</v>
      </c>
      <c r="G77" s="47" t="s">
        <v>1297</v>
      </c>
      <c r="H77" s="105" t="s">
        <v>1298</v>
      </c>
      <c r="I77" s="46" t="s">
        <v>1679</v>
      </c>
      <c r="J77" s="48" t="s">
        <v>219</v>
      </c>
      <c r="K77" s="245">
        <v>1763</v>
      </c>
      <c r="L77" s="170">
        <v>44085</v>
      </c>
      <c r="M77" s="46" t="s">
        <v>1673</v>
      </c>
      <c r="N77" s="49" t="s">
        <v>1674</v>
      </c>
      <c r="O77" s="46">
        <v>3.5</v>
      </c>
      <c r="P77" s="81">
        <v>420</v>
      </c>
      <c r="Q77" s="16">
        <v>1470</v>
      </c>
      <c r="R77" s="39">
        <v>0</v>
      </c>
      <c r="S77" s="39">
        <v>474</v>
      </c>
      <c r="T77" s="16">
        <v>996</v>
      </c>
      <c r="U77" s="39">
        <v>0</v>
      </c>
      <c r="V77" s="135" t="s">
        <v>1675</v>
      </c>
      <c r="W77" s="135" t="s">
        <v>1676</v>
      </c>
      <c r="X77" s="242"/>
      <c r="Y77" s="243"/>
    </row>
    <row r="78" spans="2:25" ht="114.75">
      <c r="B78" s="259">
        <v>44049</v>
      </c>
      <c r="C78" s="46" t="s">
        <v>1680</v>
      </c>
      <c r="D78" s="47" t="s">
        <v>1655</v>
      </c>
      <c r="E78" s="46" t="s">
        <v>1681</v>
      </c>
      <c r="F78" s="99">
        <v>44053</v>
      </c>
      <c r="G78" s="47" t="s">
        <v>216</v>
      </c>
      <c r="H78" s="105" t="s">
        <v>217</v>
      </c>
      <c r="I78" s="46" t="s">
        <v>218</v>
      </c>
      <c r="J78" s="48" t="s">
        <v>219</v>
      </c>
      <c r="K78" s="245">
        <v>2302</v>
      </c>
      <c r="L78" s="170">
        <v>44118</v>
      </c>
      <c r="M78" s="46" t="s">
        <v>1682</v>
      </c>
      <c r="N78" s="49" t="s">
        <v>1683</v>
      </c>
      <c r="O78" s="46">
        <v>2.5</v>
      </c>
      <c r="P78" s="81">
        <v>420</v>
      </c>
      <c r="Q78" s="16">
        <v>1050</v>
      </c>
      <c r="R78" s="39">
        <v>0</v>
      </c>
      <c r="S78" s="39">
        <v>397.5</v>
      </c>
      <c r="T78" s="16">
        <v>652.5</v>
      </c>
      <c r="U78" s="39">
        <v>0</v>
      </c>
      <c r="V78" s="135" t="s">
        <v>1684</v>
      </c>
      <c r="W78" s="135" t="s">
        <v>1685</v>
      </c>
      <c r="X78" s="242"/>
      <c r="Y78" s="243"/>
    </row>
    <row r="79" spans="2:25" ht="114.75">
      <c r="B79" s="259">
        <v>44049</v>
      </c>
      <c r="C79" s="46" t="s">
        <v>1686</v>
      </c>
      <c r="D79" s="47" t="s">
        <v>1655</v>
      </c>
      <c r="E79" s="46" t="s">
        <v>1687</v>
      </c>
      <c r="F79" s="99">
        <v>44053</v>
      </c>
      <c r="G79" s="47" t="s">
        <v>394</v>
      </c>
      <c r="H79" s="105" t="s">
        <v>395</v>
      </c>
      <c r="I79" s="46" t="s">
        <v>227</v>
      </c>
      <c r="J79" s="48" t="s">
        <v>219</v>
      </c>
      <c r="K79" s="245">
        <v>2302</v>
      </c>
      <c r="L79" s="170">
        <v>44118</v>
      </c>
      <c r="M79" s="46" t="s">
        <v>1682</v>
      </c>
      <c r="N79" s="49" t="s">
        <v>1683</v>
      </c>
      <c r="O79" s="46">
        <v>2.5</v>
      </c>
      <c r="P79" s="81">
        <v>420</v>
      </c>
      <c r="Q79" s="16">
        <v>1050</v>
      </c>
      <c r="R79" s="39">
        <v>0</v>
      </c>
      <c r="S79" s="39">
        <v>410.5</v>
      </c>
      <c r="T79" s="16">
        <v>639.5</v>
      </c>
      <c r="U79" s="39">
        <v>0</v>
      </c>
      <c r="V79" s="135" t="s">
        <v>1684</v>
      </c>
      <c r="W79" s="135" t="s">
        <v>1685</v>
      </c>
      <c r="X79" s="242"/>
      <c r="Y79" s="243"/>
    </row>
    <row r="80" spans="2:25" ht="102">
      <c r="B80" s="259">
        <v>44064</v>
      </c>
      <c r="C80" s="46" t="s">
        <v>1688</v>
      </c>
      <c r="D80" s="47" t="s">
        <v>1689</v>
      </c>
      <c r="E80" s="46" t="s">
        <v>1690</v>
      </c>
      <c r="F80" s="99">
        <v>44067</v>
      </c>
      <c r="G80" s="47" t="s">
        <v>523</v>
      </c>
      <c r="H80" s="105" t="s">
        <v>524</v>
      </c>
      <c r="I80" s="46" t="s">
        <v>385</v>
      </c>
      <c r="J80" s="48" t="s">
        <v>219</v>
      </c>
      <c r="K80" s="245">
        <v>2302</v>
      </c>
      <c r="L80" s="170">
        <v>44118</v>
      </c>
      <c r="M80" s="46" t="s">
        <v>1691</v>
      </c>
      <c r="N80" s="49" t="s">
        <v>1692</v>
      </c>
      <c r="O80" s="46">
        <v>2.5</v>
      </c>
      <c r="P80" s="81">
        <v>420</v>
      </c>
      <c r="Q80" s="16">
        <v>1050</v>
      </c>
      <c r="R80" s="39">
        <v>0</v>
      </c>
      <c r="S80" s="39">
        <v>390.5</v>
      </c>
      <c r="T80" s="16">
        <v>659.5</v>
      </c>
      <c r="U80" s="39">
        <v>0</v>
      </c>
      <c r="V80" s="135" t="s">
        <v>1693</v>
      </c>
      <c r="W80" s="135" t="s">
        <v>1694</v>
      </c>
      <c r="X80" s="242"/>
      <c r="Y80" s="243"/>
    </row>
    <row r="81" spans="2:25" ht="127.5">
      <c r="B81" s="259">
        <v>44064</v>
      </c>
      <c r="C81" s="46" t="s">
        <v>1695</v>
      </c>
      <c r="D81" s="47" t="s">
        <v>1689</v>
      </c>
      <c r="E81" s="46" t="s">
        <v>1696</v>
      </c>
      <c r="F81" s="99">
        <v>44069</v>
      </c>
      <c r="G81" s="47" t="s">
        <v>1521</v>
      </c>
      <c r="H81" s="105" t="s">
        <v>1697</v>
      </c>
      <c r="I81" s="46" t="s">
        <v>325</v>
      </c>
      <c r="J81" s="48" t="s">
        <v>219</v>
      </c>
      <c r="K81" s="245">
        <v>2302</v>
      </c>
      <c r="L81" s="170">
        <v>44118</v>
      </c>
      <c r="M81" s="46" t="s">
        <v>1691</v>
      </c>
      <c r="N81" s="49" t="s">
        <v>1692</v>
      </c>
      <c r="O81" s="46">
        <v>2.5</v>
      </c>
      <c r="P81" s="81">
        <v>420</v>
      </c>
      <c r="Q81" s="16">
        <v>1050</v>
      </c>
      <c r="R81" s="39">
        <v>0</v>
      </c>
      <c r="S81" s="39">
        <v>362</v>
      </c>
      <c r="T81" s="16">
        <v>688</v>
      </c>
      <c r="U81" s="39">
        <v>0</v>
      </c>
      <c r="V81" s="135" t="s">
        <v>1698</v>
      </c>
      <c r="W81" s="135" t="s">
        <v>1699</v>
      </c>
      <c r="X81" s="242"/>
      <c r="Y81" s="243"/>
    </row>
    <row r="82" spans="2:25" ht="76.5">
      <c r="B82" s="259">
        <v>44061</v>
      </c>
      <c r="C82" s="46" t="s">
        <v>1701</v>
      </c>
      <c r="D82" s="47" t="s">
        <v>1689</v>
      </c>
      <c r="E82" s="46">
        <v>11685</v>
      </c>
      <c r="F82" s="99">
        <v>44070</v>
      </c>
      <c r="G82" s="47" t="s">
        <v>1568</v>
      </c>
      <c r="H82" s="105" t="s">
        <v>443</v>
      </c>
      <c r="I82" s="46" t="s">
        <v>261</v>
      </c>
      <c r="J82" s="48" t="s">
        <v>219</v>
      </c>
      <c r="K82" s="245">
        <v>2476</v>
      </c>
      <c r="L82" s="170">
        <v>44132</v>
      </c>
      <c r="M82" s="46" t="s">
        <v>1571</v>
      </c>
      <c r="N82" s="49" t="s">
        <v>1702</v>
      </c>
      <c r="O82" s="46">
        <v>8.5</v>
      </c>
      <c r="P82" s="81">
        <v>420</v>
      </c>
      <c r="Q82" s="16">
        <v>3570</v>
      </c>
      <c r="R82" s="39">
        <v>0</v>
      </c>
      <c r="S82" s="39">
        <v>1131</v>
      </c>
      <c r="T82" s="16">
        <v>2439</v>
      </c>
      <c r="U82" s="39">
        <v>0</v>
      </c>
      <c r="V82" s="135" t="s">
        <v>1703</v>
      </c>
      <c r="W82" s="135" t="s">
        <v>1704</v>
      </c>
      <c r="X82" s="242"/>
      <c r="Y82" s="243"/>
    </row>
    <row r="83" spans="2:25" ht="76.5">
      <c r="B83" s="259">
        <v>44061</v>
      </c>
      <c r="C83" s="46" t="s">
        <v>1705</v>
      </c>
      <c r="D83" s="47" t="s">
        <v>1689</v>
      </c>
      <c r="E83" s="46">
        <v>11687</v>
      </c>
      <c r="F83" s="99">
        <v>44075</v>
      </c>
      <c r="G83" s="47" t="s">
        <v>383</v>
      </c>
      <c r="H83" s="105" t="s">
        <v>384</v>
      </c>
      <c r="I83" s="46" t="s">
        <v>385</v>
      </c>
      <c r="J83" s="48" t="s">
        <v>219</v>
      </c>
      <c r="K83" s="245">
        <v>2476</v>
      </c>
      <c r="L83" s="170">
        <v>44132</v>
      </c>
      <c r="M83" s="46" t="s">
        <v>1571</v>
      </c>
      <c r="N83" s="49" t="s">
        <v>1702</v>
      </c>
      <c r="O83" s="46">
        <v>8.5</v>
      </c>
      <c r="P83" s="81">
        <v>420</v>
      </c>
      <c r="Q83" s="16">
        <v>3570</v>
      </c>
      <c r="R83" s="39">
        <v>0</v>
      </c>
      <c r="S83" s="39">
        <v>991</v>
      </c>
      <c r="T83" s="16">
        <v>2579</v>
      </c>
      <c r="U83" s="39">
        <v>0</v>
      </c>
      <c r="V83" s="135" t="s">
        <v>1703</v>
      </c>
      <c r="W83" s="135" t="s">
        <v>1704</v>
      </c>
      <c r="X83" s="242"/>
      <c r="Y83" s="243"/>
    </row>
    <row r="84" spans="2:25" ht="89.25">
      <c r="B84" s="261">
        <v>44068</v>
      </c>
      <c r="C84" s="8" t="s">
        <v>1884</v>
      </c>
      <c r="D84" s="8" t="s">
        <v>217</v>
      </c>
      <c r="E84" s="6">
        <v>11696</v>
      </c>
      <c r="F84" s="15">
        <v>44075</v>
      </c>
      <c r="G84" s="22" t="s">
        <v>1810</v>
      </c>
      <c r="H84" s="19" t="s">
        <v>1839</v>
      </c>
      <c r="I84" s="24" t="s">
        <v>994</v>
      </c>
      <c r="J84" s="4" t="s">
        <v>219</v>
      </c>
      <c r="K84" s="25">
        <v>2921</v>
      </c>
      <c r="L84" s="170">
        <v>44160</v>
      </c>
      <c r="M84" s="6" t="s">
        <v>1885</v>
      </c>
      <c r="N84" s="7" t="s">
        <v>1886</v>
      </c>
      <c r="O84" s="6">
        <v>2.5</v>
      </c>
      <c r="P84" s="166">
        <v>420</v>
      </c>
      <c r="Q84" s="9">
        <v>1050</v>
      </c>
      <c r="R84" s="26">
        <v>0</v>
      </c>
      <c r="S84" s="26">
        <v>161</v>
      </c>
      <c r="T84" s="9">
        <v>889</v>
      </c>
      <c r="U84" s="26">
        <v>0</v>
      </c>
      <c r="V84" s="7" t="s">
        <v>1887</v>
      </c>
      <c r="W84" s="281" t="s">
        <v>1888</v>
      </c>
      <c r="X84" s="158"/>
      <c r="Y84" s="157"/>
    </row>
    <row r="85" spans="2:25" ht="204">
      <c r="B85" s="259">
        <v>44067</v>
      </c>
      <c r="C85" s="46" t="s">
        <v>1706</v>
      </c>
      <c r="D85" s="47" t="s">
        <v>1689</v>
      </c>
      <c r="E85" s="46" t="s">
        <v>1707</v>
      </c>
      <c r="F85" s="99">
        <v>44071</v>
      </c>
      <c r="G85" s="47" t="s">
        <v>343</v>
      </c>
      <c r="H85" s="105" t="s">
        <v>344</v>
      </c>
      <c r="I85" s="46" t="s">
        <v>227</v>
      </c>
      <c r="J85" s="48" t="s">
        <v>219</v>
      </c>
      <c r="K85" s="245">
        <v>2476</v>
      </c>
      <c r="L85" s="170">
        <v>44132</v>
      </c>
      <c r="M85" s="46" t="s">
        <v>1708</v>
      </c>
      <c r="N85" s="49" t="s">
        <v>1709</v>
      </c>
      <c r="O85" s="46">
        <v>3.5</v>
      </c>
      <c r="P85" s="81">
        <v>420</v>
      </c>
      <c r="Q85" s="16">
        <v>1470</v>
      </c>
      <c r="R85" s="39">
        <v>0</v>
      </c>
      <c r="S85" s="39">
        <v>439.6</v>
      </c>
      <c r="T85" s="16">
        <v>1030.4</v>
      </c>
      <c r="U85" s="39">
        <v>0</v>
      </c>
      <c r="V85" s="135" t="s">
        <v>1710</v>
      </c>
      <c r="W85" s="135" t="s">
        <v>1711</v>
      </c>
      <c r="X85" s="242"/>
      <c r="Y85" s="243"/>
    </row>
    <row r="86" spans="2:25" ht="165.75">
      <c r="B86" s="259">
        <v>44066</v>
      </c>
      <c r="C86" s="46" t="s">
        <v>1712</v>
      </c>
      <c r="D86" s="47" t="s">
        <v>217</v>
      </c>
      <c r="E86" s="46" t="s">
        <v>1713</v>
      </c>
      <c r="F86" s="99">
        <v>44075</v>
      </c>
      <c r="G86" s="47" t="s">
        <v>349</v>
      </c>
      <c r="H86" s="105" t="s">
        <v>350</v>
      </c>
      <c r="I86" s="46" t="s">
        <v>351</v>
      </c>
      <c r="J86" s="48" t="s">
        <v>219</v>
      </c>
      <c r="K86" s="245">
        <v>2476</v>
      </c>
      <c r="L86" s="170">
        <v>44132</v>
      </c>
      <c r="M86" s="46" t="s">
        <v>1714</v>
      </c>
      <c r="N86" s="49" t="s">
        <v>1715</v>
      </c>
      <c r="O86" s="46">
        <v>6.5</v>
      </c>
      <c r="P86" s="81">
        <v>420</v>
      </c>
      <c r="Q86" s="16">
        <v>2730</v>
      </c>
      <c r="R86" s="39">
        <v>0</v>
      </c>
      <c r="S86" s="39">
        <v>480.5</v>
      </c>
      <c r="T86" s="16">
        <v>2249.5</v>
      </c>
      <c r="U86" s="39">
        <v>0</v>
      </c>
      <c r="V86" s="135" t="s">
        <v>1716</v>
      </c>
      <c r="W86" s="135" t="s">
        <v>1717</v>
      </c>
      <c r="X86" s="242"/>
      <c r="Y86" s="243"/>
    </row>
    <row r="87" spans="2:25" ht="178.5">
      <c r="B87" s="259">
        <v>44065</v>
      </c>
      <c r="C87" s="46" t="s">
        <v>1718</v>
      </c>
      <c r="D87" s="47" t="s">
        <v>217</v>
      </c>
      <c r="E87" s="46" t="s">
        <v>1719</v>
      </c>
      <c r="F87" s="99">
        <v>44075</v>
      </c>
      <c r="G87" s="47" t="s">
        <v>1720</v>
      </c>
      <c r="H87" s="46" t="s">
        <v>1721</v>
      </c>
      <c r="I87" s="46" t="s">
        <v>1722</v>
      </c>
      <c r="J87" s="48" t="s">
        <v>219</v>
      </c>
      <c r="K87" s="245">
        <v>2476</v>
      </c>
      <c r="L87" s="170">
        <v>44132</v>
      </c>
      <c r="M87" s="46" t="s">
        <v>1723</v>
      </c>
      <c r="N87" s="49" t="s">
        <v>1724</v>
      </c>
      <c r="O87" s="46">
        <v>4.5</v>
      </c>
      <c r="P87" s="81">
        <v>420</v>
      </c>
      <c r="Q87" s="16">
        <v>1890</v>
      </c>
      <c r="R87" s="39">
        <v>0</v>
      </c>
      <c r="S87" s="39">
        <v>466.5</v>
      </c>
      <c r="T87" s="16">
        <v>1423.5</v>
      </c>
      <c r="U87" s="39">
        <v>0</v>
      </c>
      <c r="V87" s="135" t="s">
        <v>1725</v>
      </c>
      <c r="W87" s="135" t="s">
        <v>1726</v>
      </c>
      <c r="X87" s="242"/>
      <c r="Y87" s="243"/>
    </row>
    <row r="88" spans="2:25" ht="153">
      <c r="B88" s="259">
        <v>44066</v>
      </c>
      <c r="C88" s="46" t="s">
        <v>1727</v>
      </c>
      <c r="D88" s="47" t="s">
        <v>217</v>
      </c>
      <c r="E88" s="46" t="s">
        <v>1728</v>
      </c>
      <c r="F88" s="99">
        <v>44075</v>
      </c>
      <c r="G88" s="47" t="s">
        <v>1491</v>
      </c>
      <c r="H88" s="46" t="s">
        <v>1492</v>
      </c>
      <c r="I88" s="46" t="s">
        <v>1316</v>
      </c>
      <c r="J88" s="48" t="s">
        <v>219</v>
      </c>
      <c r="K88" s="245">
        <v>2476</v>
      </c>
      <c r="L88" s="170">
        <v>44132</v>
      </c>
      <c r="M88" s="46" t="s">
        <v>1729</v>
      </c>
      <c r="N88" s="49" t="s">
        <v>1715</v>
      </c>
      <c r="O88" s="46">
        <v>6.5</v>
      </c>
      <c r="P88" s="81">
        <v>420</v>
      </c>
      <c r="Q88" s="16">
        <v>2730</v>
      </c>
      <c r="R88" s="39">
        <v>0</v>
      </c>
      <c r="S88" s="39">
        <v>1177.5</v>
      </c>
      <c r="T88" s="16">
        <v>1552.5</v>
      </c>
      <c r="U88" s="39">
        <v>0</v>
      </c>
      <c r="V88" s="135" t="s">
        <v>1730</v>
      </c>
      <c r="W88" s="135" t="s">
        <v>1731</v>
      </c>
      <c r="X88" s="242"/>
      <c r="Y88" s="243"/>
    </row>
    <row r="89" spans="2:25" ht="38.25">
      <c r="B89" s="259">
        <v>44071</v>
      </c>
      <c r="C89" s="46" t="s">
        <v>1732</v>
      </c>
      <c r="D89" s="47" t="s">
        <v>217</v>
      </c>
      <c r="E89" s="46" t="s">
        <v>1733</v>
      </c>
      <c r="F89" s="99">
        <v>44075</v>
      </c>
      <c r="G89" s="47" t="s">
        <v>964</v>
      </c>
      <c r="H89" s="105" t="s">
        <v>1734</v>
      </c>
      <c r="I89" s="46" t="s">
        <v>1735</v>
      </c>
      <c r="J89" s="48" t="s">
        <v>219</v>
      </c>
      <c r="K89" s="245">
        <v>2476</v>
      </c>
      <c r="L89" s="170">
        <v>44132</v>
      </c>
      <c r="M89" s="46" t="s">
        <v>1736</v>
      </c>
      <c r="N89" s="49" t="s">
        <v>1737</v>
      </c>
      <c r="O89" s="46">
        <v>0.5</v>
      </c>
      <c r="P89" s="81">
        <v>420</v>
      </c>
      <c r="Q89" s="16">
        <v>210</v>
      </c>
      <c r="R89" s="39">
        <v>0</v>
      </c>
      <c r="S89" s="39">
        <v>106</v>
      </c>
      <c r="T89" s="16">
        <v>104</v>
      </c>
      <c r="U89" s="39">
        <v>0</v>
      </c>
      <c r="V89" s="135" t="s">
        <v>1738</v>
      </c>
      <c r="W89" s="135" t="s">
        <v>1739</v>
      </c>
      <c r="X89" s="242"/>
      <c r="Y89" s="243"/>
    </row>
    <row r="90" spans="2:25" ht="76.5">
      <c r="B90" s="261">
        <v>44075</v>
      </c>
      <c r="C90" s="167" t="s">
        <v>1808</v>
      </c>
      <c r="D90" s="8" t="s">
        <v>1809</v>
      </c>
      <c r="E90" s="168">
        <v>11699</v>
      </c>
      <c r="F90" s="165">
        <v>44084</v>
      </c>
      <c r="G90" s="22" t="s">
        <v>1810</v>
      </c>
      <c r="H90" s="19" t="s">
        <v>1811</v>
      </c>
      <c r="I90" s="24" t="s">
        <v>994</v>
      </c>
      <c r="J90" s="4" t="s">
        <v>219</v>
      </c>
      <c r="K90" s="25">
        <v>2941</v>
      </c>
      <c r="L90" s="170">
        <v>44161</v>
      </c>
      <c r="M90" s="6" t="s">
        <v>1812</v>
      </c>
      <c r="N90" s="7" t="s">
        <v>1813</v>
      </c>
      <c r="O90" s="6">
        <v>2.5</v>
      </c>
      <c r="P90" s="166">
        <v>420</v>
      </c>
      <c r="Q90" s="9">
        <v>1050</v>
      </c>
      <c r="R90" s="26">
        <v>0</v>
      </c>
      <c r="S90" s="26">
        <v>197</v>
      </c>
      <c r="T90" s="9">
        <v>853</v>
      </c>
      <c r="U90" s="26">
        <v>0</v>
      </c>
      <c r="V90" s="7" t="s">
        <v>1814</v>
      </c>
      <c r="W90" s="7" t="s">
        <v>1815</v>
      </c>
      <c r="X90" s="242"/>
      <c r="Y90" s="243"/>
    </row>
    <row r="91" spans="2:25" ht="216.75">
      <c r="B91" s="261">
        <v>44080</v>
      </c>
      <c r="C91" s="167" t="s">
        <v>1816</v>
      </c>
      <c r="D91" s="8" t="s">
        <v>144</v>
      </c>
      <c r="E91" s="168">
        <v>11702</v>
      </c>
      <c r="F91" s="165">
        <v>44096</v>
      </c>
      <c r="G91" s="22" t="s">
        <v>343</v>
      </c>
      <c r="H91" s="19" t="s">
        <v>344</v>
      </c>
      <c r="I91" s="24" t="s">
        <v>227</v>
      </c>
      <c r="J91" s="4" t="s">
        <v>219</v>
      </c>
      <c r="K91" s="25">
        <v>2941</v>
      </c>
      <c r="L91" s="170">
        <v>44161</v>
      </c>
      <c r="M91" s="6" t="s">
        <v>798</v>
      </c>
      <c r="N91" s="7" t="s">
        <v>1817</v>
      </c>
      <c r="O91" s="6">
        <v>2.5</v>
      </c>
      <c r="P91" s="166">
        <v>420</v>
      </c>
      <c r="Q91" s="9">
        <v>1050</v>
      </c>
      <c r="R91" s="26">
        <v>0</v>
      </c>
      <c r="S91" s="26">
        <v>459</v>
      </c>
      <c r="T91" s="9">
        <v>591</v>
      </c>
      <c r="U91" s="26">
        <v>0</v>
      </c>
      <c r="V91" s="7" t="s">
        <v>1818</v>
      </c>
      <c r="W91" s="7" t="s">
        <v>1819</v>
      </c>
      <c r="X91" s="242"/>
      <c r="Y91" s="243"/>
    </row>
    <row r="92" spans="2:25" ht="76.5">
      <c r="B92" s="261">
        <v>44080</v>
      </c>
      <c r="C92" s="8" t="s">
        <v>1889</v>
      </c>
      <c r="D92" s="8" t="s">
        <v>144</v>
      </c>
      <c r="E92" s="8">
        <v>11702</v>
      </c>
      <c r="F92" s="165">
        <v>44085</v>
      </c>
      <c r="G92" s="22" t="s">
        <v>1568</v>
      </c>
      <c r="H92" s="19" t="s">
        <v>443</v>
      </c>
      <c r="I92" s="24" t="s">
        <v>261</v>
      </c>
      <c r="J92" s="4" t="s">
        <v>219</v>
      </c>
      <c r="K92" s="25">
        <v>2921</v>
      </c>
      <c r="L92" s="170">
        <v>44160</v>
      </c>
      <c r="M92" s="6" t="s">
        <v>1834</v>
      </c>
      <c r="N92" s="7" t="s">
        <v>1890</v>
      </c>
      <c r="O92" s="6">
        <v>3.5</v>
      </c>
      <c r="P92" s="166">
        <v>420</v>
      </c>
      <c r="Q92" s="9">
        <v>1470</v>
      </c>
      <c r="R92" s="26">
        <v>0</v>
      </c>
      <c r="S92" s="26">
        <v>191.25</v>
      </c>
      <c r="T92" s="9">
        <v>1278.75</v>
      </c>
      <c r="U92" s="26">
        <v>0</v>
      </c>
      <c r="V92" s="7" t="s">
        <v>1891</v>
      </c>
      <c r="W92" s="7" t="s">
        <v>1892</v>
      </c>
      <c r="X92" s="242"/>
      <c r="Y92" s="243"/>
    </row>
    <row r="93" spans="2:25" ht="178.5">
      <c r="B93" s="261">
        <v>44103</v>
      </c>
      <c r="C93" s="8" t="s">
        <v>1833</v>
      </c>
      <c r="D93" s="8" t="s">
        <v>1655</v>
      </c>
      <c r="E93" s="8">
        <v>11714</v>
      </c>
      <c r="F93" s="165">
        <v>44111</v>
      </c>
      <c r="G93" s="22" t="s">
        <v>412</v>
      </c>
      <c r="H93" s="24" t="s">
        <v>413</v>
      </c>
      <c r="I93" s="24" t="s">
        <v>414</v>
      </c>
      <c r="J93" s="4" t="s">
        <v>219</v>
      </c>
      <c r="K93" s="25">
        <v>2939</v>
      </c>
      <c r="L93" s="170">
        <v>44161</v>
      </c>
      <c r="M93" s="6" t="s">
        <v>1834</v>
      </c>
      <c r="N93" s="7" t="s">
        <v>1835</v>
      </c>
      <c r="O93" s="6">
        <v>2.5</v>
      </c>
      <c r="P93" s="166">
        <v>420</v>
      </c>
      <c r="Q93" s="9">
        <v>1050</v>
      </c>
      <c r="R93" s="26">
        <v>0</v>
      </c>
      <c r="S93" s="26">
        <v>0</v>
      </c>
      <c r="T93" s="9">
        <v>1050</v>
      </c>
      <c r="U93" s="26">
        <v>0</v>
      </c>
      <c r="V93" s="7" t="s">
        <v>1836</v>
      </c>
      <c r="W93" s="7" t="s">
        <v>1837</v>
      </c>
      <c r="X93" s="242"/>
      <c r="Y93" s="243"/>
    </row>
    <row r="94" spans="2:25" ht="127.5">
      <c r="B94" s="261">
        <v>44108</v>
      </c>
      <c r="C94" s="8" t="s">
        <v>1849</v>
      </c>
      <c r="D94" s="8" t="s">
        <v>1655</v>
      </c>
      <c r="E94" s="6">
        <v>11715</v>
      </c>
      <c r="F94" s="165">
        <v>44119</v>
      </c>
      <c r="G94" s="22" t="s">
        <v>259</v>
      </c>
      <c r="H94" s="19" t="s">
        <v>443</v>
      </c>
      <c r="I94" s="24" t="s">
        <v>261</v>
      </c>
      <c r="J94" s="4" t="s">
        <v>219</v>
      </c>
      <c r="K94" s="25">
        <v>2918</v>
      </c>
      <c r="L94" s="170">
        <v>44160</v>
      </c>
      <c r="M94" s="6" t="s">
        <v>974</v>
      </c>
      <c r="N94" s="7" t="s">
        <v>1840</v>
      </c>
      <c r="O94" s="6">
        <v>1.5</v>
      </c>
      <c r="P94" s="166">
        <v>420</v>
      </c>
      <c r="Q94" s="9">
        <v>630</v>
      </c>
      <c r="R94" s="26">
        <v>0</v>
      </c>
      <c r="S94" s="26">
        <v>186</v>
      </c>
      <c r="T94" s="9">
        <v>444</v>
      </c>
      <c r="U94" s="26">
        <v>0</v>
      </c>
      <c r="V94" s="7" t="s">
        <v>1850</v>
      </c>
      <c r="W94" s="7" t="s">
        <v>1851</v>
      </c>
      <c r="X94" s="242"/>
      <c r="Y94" s="243"/>
    </row>
    <row r="95" spans="2:25" ht="178.5">
      <c r="B95" s="261">
        <v>44108</v>
      </c>
      <c r="C95" s="167" t="s">
        <v>1838</v>
      </c>
      <c r="D95" s="8" t="s">
        <v>217</v>
      </c>
      <c r="E95" s="168">
        <v>11716</v>
      </c>
      <c r="F95" s="165">
        <v>44118</v>
      </c>
      <c r="G95" s="22" t="s">
        <v>1810</v>
      </c>
      <c r="H95" s="19" t="s">
        <v>1839</v>
      </c>
      <c r="I95" s="24" t="s">
        <v>994</v>
      </c>
      <c r="J95" s="4" t="s">
        <v>219</v>
      </c>
      <c r="K95" s="25">
        <v>2939</v>
      </c>
      <c r="L95" s="170">
        <v>44161</v>
      </c>
      <c r="M95" s="6" t="s">
        <v>974</v>
      </c>
      <c r="N95" s="7" t="s">
        <v>1840</v>
      </c>
      <c r="O95" s="6">
        <v>1.5</v>
      </c>
      <c r="P95" s="166">
        <v>420</v>
      </c>
      <c r="Q95" s="9">
        <v>630</v>
      </c>
      <c r="R95" s="26">
        <v>0</v>
      </c>
      <c r="S95" s="26">
        <v>88.3</v>
      </c>
      <c r="T95" s="9">
        <v>541.7</v>
      </c>
      <c r="U95" s="26">
        <v>0</v>
      </c>
      <c r="V95" s="7" t="s">
        <v>1841</v>
      </c>
      <c r="W95" s="7" t="s">
        <v>1842</v>
      </c>
      <c r="X95" s="242"/>
      <c r="Y95" s="243"/>
    </row>
    <row r="96" spans="2:25" ht="89.25">
      <c r="B96" s="261">
        <v>44109</v>
      </c>
      <c r="C96" s="167" t="s">
        <v>1852</v>
      </c>
      <c r="D96" s="8" t="s">
        <v>1853</v>
      </c>
      <c r="E96" s="278">
        <v>11717</v>
      </c>
      <c r="F96" s="165">
        <v>44130</v>
      </c>
      <c r="G96" s="22" t="s">
        <v>240</v>
      </c>
      <c r="H96" s="24" t="s">
        <v>241</v>
      </c>
      <c r="I96" s="24" t="s">
        <v>242</v>
      </c>
      <c r="J96" s="4" t="s">
        <v>219</v>
      </c>
      <c r="K96" s="25">
        <v>2918</v>
      </c>
      <c r="L96" s="170">
        <v>44160</v>
      </c>
      <c r="M96" s="6" t="s">
        <v>1682</v>
      </c>
      <c r="N96" s="7" t="s">
        <v>1854</v>
      </c>
      <c r="O96" s="6">
        <v>11.5</v>
      </c>
      <c r="P96" s="166">
        <v>420</v>
      </c>
      <c r="Q96" s="9">
        <v>4830</v>
      </c>
      <c r="R96" s="26">
        <v>0</v>
      </c>
      <c r="S96" s="26">
        <v>351</v>
      </c>
      <c r="T96" s="9">
        <v>4479</v>
      </c>
      <c r="U96" s="26">
        <v>0</v>
      </c>
      <c r="V96" s="7" t="s">
        <v>1855</v>
      </c>
      <c r="W96" s="7" t="s">
        <v>1856</v>
      </c>
      <c r="X96" s="242"/>
      <c r="Y96" s="243"/>
    </row>
    <row r="97" spans="2:25" ht="89.25">
      <c r="B97" s="261">
        <v>44131</v>
      </c>
      <c r="C97" s="8" t="s">
        <v>1879</v>
      </c>
      <c r="D97" s="8" t="s">
        <v>217</v>
      </c>
      <c r="E97" s="6" t="s">
        <v>1672</v>
      </c>
      <c r="F97" s="165">
        <v>44138</v>
      </c>
      <c r="G97" s="22" t="s">
        <v>1880</v>
      </c>
      <c r="H97" s="19" t="s">
        <v>1881</v>
      </c>
      <c r="I97" s="24" t="s">
        <v>351</v>
      </c>
      <c r="J97" s="4" t="s">
        <v>219</v>
      </c>
      <c r="K97" s="25">
        <v>2918</v>
      </c>
      <c r="L97" s="170">
        <v>44160</v>
      </c>
      <c r="M97" s="6" t="s">
        <v>1310</v>
      </c>
      <c r="N97" s="7" t="s">
        <v>1876</v>
      </c>
      <c r="O97" s="6">
        <v>1.5</v>
      </c>
      <c r="P97" s="166">
        <v>420</v>
      </c>
      <c r="Q97" s="9">
        <v>630</v>
      </c>
      <c r="R97" s="26">
        <v>0</v>
      </c>
      <c r="S97" s="26">
        <v>170</v>
      </c>
      <c r="T97" s="9">
        <v>460</v>
      </c>
      <c r="U97" s="26">
        <v>0</v>
      </c>
      <c r="V97" s="7" t="s">
        <v>1882</v>
      </c>
      <c r="W97" s="7" t="s">
        <v>1883</v>
      </c>
      <c r="X97" s="242"/>
      <c r="Y97" s="243"/>
    </row>
    <row r="98" spans="2:25" ht="89.25">
      <c r="B98" s="261">
        <v>44084</v>
      </c>
      <c r="C98" s="8" t="s">
        <v>1893</v>
      </c>
      <c r="D98" s="8" t="s">
        <v>144</v>
      </c>
      <c r="E98" s="8" t="s">
        <v>1894</v>
      </c>
      <c r="F98" s="165">
        <v>44091</v>
      </c>
      <c r="G98" s="22" t="s">
        <v>412</v>
      </c>
      <c r="H98" s="24" t="s">
        <v>413</v>
      </c>
      <c r="I98" s="24" t="s">
        <v>414</v>
      </c>
      <c r="J98" s="4" t="s">
        <v>219</v>
      </c>
      <c r="K98" s="25">
        <v>2921</v>
      </c>
      <c r="L98" s="170">
        <v>44160</v>
      </c>
      <c r="M98" s="6" t="s">
        <v>1834</v>
      </c>
      <c r="N98" s="7" t="s">
        <v>1895</v>
      </c>
      <c r="O98" s="6">
        <v>2.5</v>
      </c>
      <c r="P98" s="166">
        <v>420</v>
      </c>
      <c r="Q98" s="9">
        <v>1050</v>
      </c>
      <c r="R98" s="26">
        <v>0</v>
      </c>
      <c r="S98" s="26">
        <v>15.05</v>
      </c>
      <c r="T98" s="9">
        <v>1034.95</v>
      </c>
      <c r="U98" s="26">
        <v>0</v>
      </c>
      <c r="V98" s="7" t="s">
        <v>1896</v>
      </c>
      <c r="W98" s="7" t="s">
        <v>1897</v>
      </c>
      <c r="X98" s="242"/>
      <c r="Y98" s="243"/>
    </row>
    <row r="99" spans="2:25" ht="89.25">
      <c r="B99" s="261">
        <v>44084</v>
      </c>
      <c r="C99" s="8" t="s">
        <v>1898</v>
      </c>
      <c r="D99" s="8" t="s">
        <v>144</v>
      </c>
      <c r="E99" s="8" t="s">
        <v>1899</v>
      </c>
      <c r="F99" s="165">
        <v>44091</v>
      </c>
      <c r="G99" s="22" t="s">
        <v>216</v>
      </c>
      <c r="H99" s="24" t="s">
        <v>217</v>
      </c>
      <c r="I99" s="24" t="s">
        <v>218</v>
      </c>
      <c r="J99" s="4" t="s">
        <v>219</v>
      </c>
      <c r="K99" s="25">
        <v>2921</v>
      </c>
      <c r="L99" s="170">
        <v>44160</v>
      </c>
      <c r="M99" s="6" t="s">
        <v>1834</v>
      </c>
      <c r="N99" s="7" t="s">
        <v>1895</v>
      </c>
      <c r="O99" s="6">
        <v>2.5</v>
      </c>
      <c r="P99" s="166">
        <v>420</v>
      </c>
      <c r="Q99" s="9">
        <v>1050</v>
      </c>
      <c r="R99" s="26">
        <v>0</v>
      </c>
      <c r="S99" s="26">
        <v>43.05</v>
      </c>
      <c r="T99" s="9">
        <v>1006.95</v>
      </c>
      <c r="U99" s="26">
        <v>0</v>
      </c>
      <c r="V99" s="7" t="s">
        <v>1896</v>
      </c>
      <c r="W99" s="7" t="s">
        <v>1897</v>
      </c>
      <c r="X99" s="242"/>
      <c r="Y99" s="243"/>
    </row>
    <row r="100" spans="2:25" ht="153">
      <c r="B100" s="261">
        <v>44090</v>
      </c>
      <c r="C100" s="167" t="s">
        <v>1900</v>
      </c>
      <c r="D100" s="8" t="s">
        <v>246</v>
      </c>
      <c r="E100" s="168" t="s">
        <v>1901</v>
      </c>
      <c r="F100" s="165">
        <v>44095</v>
      </c>
      <c r="G100" s="22" t="s">
        <v>1810</v>
      </c>
      <c r="H100" s="24" t="s">
        <v>1839</v>
      </c>
      <c r="I100" s="24" t="s">
        <v>994</v>
      </c>
      <c r="J100" s="4" t="s">
        <v>219</v>
      </c>
      <c r="K100" s="25">
        <v>2921</v>
      </c>
      <c r="L100" s="170">
        <v>44160</v>
      </c>
      <c r="M100" s="6" t="s">
        <v>1902</v>
      </c>
      <c r="N100" s="7" t="s">
        <v>1903</v>
      </c>
      <c r="O100" s="6">
        <v>2.5</v>
      </c>
      <c r="P100" s="166">
        <v>420</v>
      </c>
      <c r="Q100" s="9">
        <v>1050</v>
      </c>
      <c r="R100" s="26">
        <v>0</v>
      </c>
      <c r="S100" s="26">
        <v>42.75</v>
      </c>
      <c r="T100" s="9">
        <v>1007.25</v>
      </c>
      <c r="U100" s="26">
        <v>0</v>
      </c>
      <c r="V100" s="7" t="s">
        <v>1904</v>
      </c>
      <c r="W100" s="7" t="s">
        <v>1905</v>
      </c>
      <c r="X100" s="242"/>
      <c r="Y100" s="243"/>
    </row>
    <row r="101" spans="2:25" ht="114.75">
      <c r="B101" s="261">
        <v>44090</v>
      </c>
      <c r="C101" s="8" t="s">
        <v>1906</v>
      </c>
      <c r="D101" s="8" t="s">
        <v>144</v>
      </c>
      <c r="E101" s="6" t="s">
        <v>1907</v>
      </c>
      <c r="F101" s="165">
        <v>44095</v>
      </c>
      <c r="G101" s="22" t="s">
        <v>1568</v>
      </c>
      <c r="H101" s="24" t="s">
        <v>443</v>
      </c>
      <c r="I101" s="24" t="s">
        <v>261</v>
      </c>
      <c r="J101" s="4" t="s">
        <v>219</v>
      </c>
      <c r="K101" s="25">
        <v>2921</v>
      </c>
      <c r="L101" s="170">
        <v>44160</v>
      </c>
      <c r="M101" s="6" t="s">
        <v>1908</v>
      </c>
      <c r="N101" s="7" t="s">
        <v>1903</v>
      </c>
      <c r="O101" s="6">
        <v>2.5</v>
      </c>
      <c r="P101" s="166">
        <v>420</v>
      </c>
      <c r="Q101" s="9">
        <v>1050</v>
      </c>
      <c r="R101" s="26">
        <v>0</v>
      </c>
      <c r="S101" s="26">
        <v>41.75</v>
      </c>
      <c r="T101" s="9">
        <v>1008.25</v>
      </c>
      <c r="U101" s="26">
        <v>0</v>
      </c>
      <c r="V101" s="7" t="s">
        <v>1909</v>
      </c>
      <c r="W101" s="7" t="s">
        <v>1910</v>
      </c>
      <c r="X101" s="242"/>
      <c r="Y101" s="243"/>
    </row>
    <row r="102" spans="2:25" ht="102">
      <c r="B102" s="261">
        <v>44095</v>
      </c>
      <c r="C102" s="167" t="s">
        <v>1820</v>
      </c>
      <c r="D102" s="8" t="s">
        <v>1628</v>
      </c>
      <c r="E102" s="168" t="s">
        <v>1821</v>
      </c>
      <c r="F102" s="165">
        <v>44099</v>
      </c>
      <c r="G102" s="22" t="s">
        <v>216</v>
      </c>
      <c r="H102" s="24" t="s">
        <v>217</v>
      </c>
      <c r="I102" s="24" t="s">
        <v>218</v>
      </c>
      <c r="J102" s="4" t="s">
        <v>219</v>
      </c>
      <c r="K102" s="25">
        <v>2941</v>
      </c>
      <c r="L102" s="170">
        <v>44161</v>
      </c>
      <c r="M102" s="6" t="s">
        <v>798</v>
      </c>
      <c r="N102" s="7" t="s">
        <v>1822</v>
      </c>
      <c r="O102" s="6">
        <v>2.5</v>
      </c>
      <c r="P102" s="166">
        <v>420</v>
      </c>
      <c r="Q102" s="9">
        <v>1050</v>
      </c>
      <c r="R102" s="26">
        <v>0</v>
      </c>
      <c r="S102" s="26">
        <v>453</v>
      </c>
      <c r="T102" s="9">
        <v>597</v>
      </c>
      <c r="U102" s="26">
        <v>0</v>
      </c>
      <c r="V102" s="7" t="s">
        <v>1823</v>
      </c>
      <c r="W102" s="7" t="s">
        <v>1824</v>
      </c>
      <c r="X102" s="242"/>
      <c r="Y102" s="243"/>
    </row>
    <row r="103" spans="2:25" ht="102">
      <c r="B103" s="261">
        <v>44095</v>
      </c>
      <c r="C103" s="8" t="s">
        <v>1825</v>
      </c>
      <c r="D103" s="8" t="s">
        <v>1628</v>
      </c>
      <c r="E103" s="6" t="s">
        <v>1826</v>
      </c>
      <c r="F103" s="165">
        <v>44099</v>
      </c>
      <c r="G103" s="22" t="s">
        <v>1568</v>
      </c>
      <c r="H103" s="24" t="s">
        <v>443</v>
      </c>
      <c r="I103" s="24" t="s">
        <v>261</v>
      </c>
      <c r="J103" s="4" t="s">
        <v>219</v>
      </c>
      <c r="K103" s="25">
        <v>2941</v>
      </c>
      <c r="L103" s="170">
        <v>44161</v>
      </c>
      <c r="M103" s="6" t="s">
        <v>798</v>
      </c>
      <c r="N103" s="7" t="s">
        <v>1822</v>
      </c>
      <c r="O103" s="6">
        <v>2.5</v>
      </c>
      <c r="P103" s="166">
        <v>420</v>
      </c>
      <c r="Q103" s="9">
        <v>1050</v>
      </c>
      <c r="R103" s="26">
        <v>0</v>
      </c>
      <c r="S103" s="26">
        <v>462</v>
      </c>
      <c r="T103" s="9">
        <v>588</v>
      </c>
      <c r="U103" s="26">
        <v>0</v>
      </c>
      <c r="V103" s="7" t="s">
        <v>1823</v>
      </c>
      <c r="W103" s="7" t="s">
        <v>1827</v>
      </c>
      <c r="X103" s="242"/>
      <c r="Y103" s="243"/>
    </row>
    <row r="104" spans="2:25" ht="76.5">
      <c r="B104" s="261">
        <v>44096</v>
      </c>
      <c r="C104" s="8" t="s">
        <v>1828</v>
      </c>
      <c r="D104" s="8" t="s">
        <v>1655</v>
      </c>
      <c r="E104" s="6" t="s">
        <v>1829</v>
      </c>
      <c r="F104" s="165">
        <v>44103</v>
      </c>
      <c r="G104" s="22" t="s">
        <v>1529</v>
      </c>
      <c r="H104" s="24" t="s">
        <v>1530</v>
      </c>
      <c r="I104" s="24" t="s">
        <v>385</v>
      </c>
      <c r="J104" s="4" t="s">
        <v>219</v>
      </c>
      <c r="K104" s="25">
        <v>2941</v>
      </c>
      <c r="L104" s="170">
        <v>44161</v>
      </c>
      <c r="M104" s="6" t="s">
        <v>1682</v>
      </c>
      <c r="N104" s="7" t="s">
        <v>1830</v>
      </c>
      <c r="O104" s="6">
        <v>2.5</v>
      </c>
      <c r="P104" s="166">
        <v>420</v>
      </c>
      <c r="Q104" s="9">
        <v>1050</v>
      </c>
      <c r="R104" s="26">
        <v>0</v>
      </c>
      <c r="S104" s="26">
        <v>296.1</v>
      </c>
      <c r="T104" s="9">
        <v>753.9</v>
      </c>
      <c r="U104" s="26">
        <v>0</v>
      </c>
      <c r="V104" s="7" t="s">
        <v>1831</v>
      </c>
      <c r="W104" s="7" t="s">
        <v>1832</v>
      </c>
      <c r="X104" s="242"/>
      <c r="Y104" s="243"/>
    </row>
    <row r="105" spans="2:25" ht="51">
      <c r="B105" s="261">
        <v>44098</v>
      </c>
      <c r="C105" s="8" t="s">
        <v>1911</v>
      </c>
      <c r="D105" s="8" t="s">
        <v>217</v>
      </c>
      <c r="E105" s="6" t="s">
        <v>1912</v>
      </c>
      <c r="F105" s="165">
        <v>44105</v>
      </c>
      <c r="G105" s="22" t="s">
        <v>349</v>
      </c>
      <c r="H105" s="24" t="s">
        <v>350</v>
      </c>
      <c r="I105" s="24" t="s">
        <v>351</v>
      </c>
      <c r="J105" s="4" t="s">
        <v>219</v>
      </c>
      <c r="K105" s="25">
        <v>2921</v>
      </c>
      <c r="L105" s="170">
        <v>44160</v>
      </c>
      <c r="M105" s="6" t="s">
        <v>1310</v>
      </c>
      <c r="N105" s="7" t="s">
        <v>1913</v>
      </c>
      <c r="O105" s="6">
        <v>1.5</v>
      </c>
      <c r="P105" s="166">
        <v>420</v>
      </c>
      <c r="Q105" s="9">
        <v>630</v>
      </c>
      <c r="R105" s="26">
        <v>0</v>
      </c>
      <c r="S105" s="26">
        <v>180</v>
      </c>
      <c r="T105" s="9">
        <v>450</v>
      </c>
      <c r="U105" s="26">
        <v>0</v>
      </c>
      <c r="V105" s="7" t="s">
        <v>1914</v>
      </c>
      <c r="W105" s="7" t="s">
        <v>1915</v>
      </c>
      <c r="X105" s="242"/>
      <c r="Y105" s="243"/>
    </row>
    <row r="106" spans="2:25" ht="51">
      <c r="B106" s="261">
        <v>44098</v>
      </c>
      <c r="C106" s="167" t="s">
        <v>1916</v>
      </c>
      <c r="D106" s="8" t="s">
        <v>217</v>
      </c>
      <c r="E106" s="168" t="s">
        <v>1917</v>
      </c>
      <c r="F106" s="165">
        <v>44105</v>
      </c>
      <c r="G106" s="22" t="s">
        <v>1109</v>
      </c>
      <c r="H106" s="19" t="s">
        <v>1498</v>
      </c>
      <c r="I106" s="24" t="s">
        <v>363</v>
      </c>
      <c r="J106" s="4" t="s">
        <v>219</v>
      </c>
      <c r="K106" s="25">
        <v>2921</v>
      </c>
      <c r="L106" s="170">
        <v>44160</v>
      </c>
      <c r="M106" s="6" t="s">
        <v>1310</v>
      </c>
      <c r="N106" s="7" t="s">
        <v>1913</v>
      </c>
      <c r="O106" s="6">
        <v>1.5</v>
      </c>
      <c r="P106" s="166">
        <v>420</v>
      </c>
      <c r="Q106" s="9">
        <v>630</v>
      </c>
      <c r="R106" s="26">
        <v>0</v>
      </c>
      <c r="S106" s="26">
        <v>127</v>
      </c>
      <c r="T106" s="9">
        <v>503</v>
      </c>
      <c r="U106" s="26">
        <v>0</v>
      </c>
      <c r="V106" s="7" t="s">
        <v>1918</v>
      </c>
      <c r="W106" s="7" t="s">
        <v>1919</v>
      </c>
      <c r="X106" s="242"/>
      <c r="Y106" s="243"/>
    </row>
    <row r="107" spans="2:25" ht="178.5">
      <c r="B107" s="261">
        <v>44118</v>
      </c>
      <c r="C107" s="167" t="s">
        <v>1857</v>
      </c>
      <c r="D107" s="8" t="s">
        <v>144</v>
      </c>
      <c r="E107" s="168" t="s">
        <v>1858</v>
      </c>
      <c r="F107" s="165">
        <v>44123</v>
      </c>
      <c r="G107" s="22" t="s">
        <v>394</v>
      </c>
      <c r="H107" s="24" t="s">
        <v>395</v>
      </c>
      <c r="I107" s="24" t="s">
        <v>227</v>
      </c>
      <c r="J107" s="4" t="s">
        <v>219</v>
      </c>
      <c r="K107" s="25">
        <v>2918</v>
      </c>
      <c r="L107" s="170">
        <v>44160</v>
      </c>
      <c r="M107" s="6" t="s">
        <v>1682</v>
      </c>
      <c r="N107" s="7" t="s">
        <v>1859</v>
      </c>
      <c r="O107" s="6">
        <v>2.5</v>
      </c>
      <c r="P107" s="166">
        <v>420</v>
      </c>
      <c r="Q107" s="9">
        <v>1050</v>
      </c>
      <c r="R107" s="26">
        <v>0</v>
      </c>
      <c r="S107" s="26">
        <v>87</v>
      </c>
      <c r="T107" s="9">
        <v>963</v>
      </c>
      <c r="U107" s="26">
        <v>0</v>
      </c>
      <c r="V107" s="7" t="s">
        <v>1860</v>
      </c>
      <c r="W107" s="7" t="s">
        <v>1861</v>
      </c>
      <c r="X107" s="242"/>
      <c r="Y107" s="243"/>
    </row>
    <row r="108" spans="2:25" ht="89.25">
      <c r="B108" s="261">
        <v>44109</v>
      </c>
      <c r="C108" s="47" t="s">
        <v>1843</v>
      </c>
      <c r="D108" s="47" t="s">
        <v>1844</v>
      </c>
      <c r="E108" s="47" t="s">
        <v>1845</v>
      </c>
      <c r="F108" s="115">
        <v>44112</v>
      </c>
      <c r="G108" s="38" t="s">
        <v>523</v>
      </c>
      <c r="H108" s="44" t="s">
        <v>524</v>
      </c>
      <c r="I108" s="44" t="s">
        <v>385</v>
      </c>
      <c r="J108" s="48" t="s">
        <v>219</v>
      </c>
      <c r="K108" s="245">
        <v>2939</v>
      </c>
      <c r="L108" s="68">
        <v>44161</v>
      </c>
      <c r="M108" s="46" t="s">
        <v>1682</v>
      </c>
      <c r="N108" s="49" t="s">
        <v>1846</v>
      </c>
      <c r="O108" s="46">
        <v>1.5</v>
      </c>
      <c r="P108" s="88">
        <v>420</v>
      </c>
      <c r="Q108" s="16">
        <v>630</v>
      </c>
      <c r="R108" s="39">
        <v>0</v>
      </c>
      <c r="S108" s="39">
        <v>266</v>
      </c>
      <c r="T108" s="70">
        <v>364</v>
      </c>
      <c r="U108" s="34">
        <v>0</v>
      </c>
      <c r="V108" s="49" t="s">
        <v>1847</v>
      </c>
      <c r="W108" s="49" t="s">
        <v>1848</v>
      </c>
      <c r="X108" s="251"/>
      <c r="Y108" s="252"/>
    </row>
    <row r="109" spans="2:25" ht="178.5">
      <c r="B109" s="261">
        <v>44130</v>
      </c>
      <c r="C109" s="167" t="s">
        <v>1862</v>
      </c>
      <c r="D109" s="8" t="s">
        <v>144</v>
      </c>
      <c r="E109" s="168" t="s">
        <v>1863</v>
      </c>
      <c r="F109" s="165">
        <v>44133</v>
      </c>
      <c r="G109" s="22" t="s">
        <v>259</v>
      </c>
      <c r="H109" s="24" t="s">
        <v>443</v>
      </c>
      <c r="I109" s="24" t="s">
        <v>261</v>
      </c>
      <c r="J109" s="4" t="s">
        <v>219</v>
      </c>
      <c r="K109" s="25">
        <v>2918</v>
      </c>
      <c r="L109" s="170">
        <v>44160</v>
      </c>
      <c r="M109" s="6" t="s">
        <v>1864</v>
      </c>
      <c r="N109" s="7" t="s">
        <v>1865</v>
      </c>
      <c r="O109" s="6">
        <v>2.5</v>
      </c>
      <c r="P109" s="166">
        <v>420</v>
      </c>
      <c r="Q109" s="9">
        <v>1050</v>
      </c>
      <c r="R109" s="26">
        <v>0</v>
      </c>
      <c r="S109" s="26">
        <v>107</v>
      </c>
      <c r="T109" s="11">
        <v>943</v>
      </c>
      <c r="U109" s="30">
        <v>0</v>
      </c>
      <c r="V109" s="7" t="s">
        <v>1866</v>
      </c>
      <c r="W109" s="7" t="s">
        <v>1867</v>
      </c>
      <c r="X109" s="242"/>
      <c r="Y109" s="243"/>
    </row>
    <row r="110" spans="2:25" ht="114.75">
      <c r="B110" s="261">
        <v>44130</v>
      </c>
      <c r="C110" s="8" t="s">
        <v>1868</v>
      </c>
      <c r="D110" s="8" t="s">
        <v>217</v>
      </c>
      <c r="E110" s="8" t="s">
        <v>1869</v>
      </c>
      <c r="F110" s="165">
        <v>44139</v>
      </c>
      <c r="G110" s="22" t="s">
        <v>1491</v>
      </c>
      <c r="H110" s="24" t="s">
        <v>1492</v>
      </c>
      <c r="I110" s="24" t="s">
        <v>363</v>
      </c>
      <c r="J110" s="4" t="s">
        <v>219</v>
      </c>
      <c r="K110" s="25">
        <v>2918</v>
      </c>
      <c r="L110" s="170">
        <v>44160</v>
      </c>
      <c r="M110" s="6" t="s">
        <v>1870</v>
      </c>
      <c r="N110" s="7" t="s">
        <v>1871</v>
      </c>
      <c r="O110" s="6">
        <v>5.5</v>
      </c>
      <c r="P110" s="166">
        <v>420</v>
      </c>
      <c r="Q110" s="9">
        <v>2310</v>
      </c>
      <c r="R110" s="26">
        <v>0</v>
      </c>
      <c r="S110" s="26">
        <v>265.7</v>
      </c>
      <c r="T110" s="9">
        <v>2044.3</v>
      </c>
      <c r="U110" s="26">
        <v>0</v>
      </c>
      <c r="V110" s="7" t="s">
        <v>1872</v>
      </c>
      <c r="W110" s="7" t="s">
        <v>1873</v>
      </c>
      <c r="X110" s="242"/>
      <c r="Y110" s="243"/>
    </row>
    <row r="111" spans="2:25" ht="89.25">
      <c r="B111" s="261">
        <v>44131</v>
      </c>
      <c r="C111" s="8" t="s">
        <v>1874</v>
      </c>
      <c r="D111" s="8" t="s">
        <v>217</v>
      </c>
      <c r="E111" s="8" t="s">
        <v>1875</v>
      </c>
      <c r="F111" s="165">
        <v>44138</v>
      </c>
      <c r="G111" s="22" t="s">
        <v>349</v>
      </c>
      <c r="H111" s="24" t="s">
        <v>350</v>
      </c>
      <c r="I111" s="24" t="s">
        <v>351</v>
      </c>
      <c r="J111" s="4" t="s">
        <v>219</v>
      </c>
      <c r="K111" s="25">
        <v>2918</v>
      </c>
      <c r="L111" s="170">
        <v>44160</v>
      </c>
      <c r="M111" s="6" t="s">
        <v>1310</v>
      </c>
      <c r="N111" s="7" t="s">
        <v>1876</v>
      </c>
      <c r="O111" s="6">
        <v>1.5</v>
      </c>
      <c r="P111" s="166">
        <v>420</v>
      </c>
      <c r="Q111" s="9">
        <v>630</v>
      </c>
      <c r="R111" s="26">
        <v>0</v>
      </c>
      <c r="S111" s="26">
        <v>170</v>
      </c>
      <c r="T111" s="11">
        <v>460</v>
      </c>
      <c r="U111" s="30">
        <v>0</v>
      </c>
      <c r="V111" s="7" t="s">
        <v>1877</v>
      </c>
      <c r="W111" s="7" t="s">
        <v>1878</v>
      </c>
      <c r="X111" s="242"/>
      <c r="Y111" s="243"/>
    </row>
    <row r="112" spans="2:25" ht="127.5">
      <c r="B112" s="261">
        <v>44130</v>
      </c>
      <c r="C112" s="167" t="s">
        <v>1928</v>
      </c>
      <c r="D112" s="8" t="s">
        <v>217</v>
      </c>
      <c r="E112" s="168">
        <v>11724</v>
      </c>
      <c r="F112" s="165">
        <v>44139</v>
      </c>
      <c r="G112" s="22" t="s">
        <v>1109</v>
      </c>
      <c r="H112" s="19" t="s">
        <v>1498</v>
      </c>
      <c r="I112" s="24" t="s">
        <v>1316</v>
      </c>
      <c r="J112" s="4" t="s">
        <v>219</v>
      </c>
      <c r="K112" s="25">
        <v>3398</v>
      </c>
      <c r="L112" s="170">
        <v>44184</v>
      </c>
      <c r="M112" s="6" t="s">
        <v>1870</v>
      </c>
      <c r="N112" s="7" t="s">
        <v>1871</v>
      </c>
      <c r="O112" s="6">
        <v>5.5</v>
      </c>
      <c r="P112" s="166">
        <v>420</v>
      </c>
      <c r="Q112" s="9">
        <v>2310</v>
      </c>
      <c r="R112" s="26">
        <v>0</v>
      </c>
      <c r="S112" s="26">
        <v>349.7</v>
      </c>
      <c r="T112" s="9">
        <v>1960.3</v>
      </c>
      <c r="U112" s="26">
        <v>0</v>
      </c>
      <c r="V112" s="7" t="s">
        <v>1929</v>
      </c>
      <c r="W112" s="7" t="s">
        <v>1930</v>
      </c>
      <c r="X112" s="242"/>
      <c r="Y112" s="243"/>
    </row>
    <row r="113" spans="2:25" ht="102">
      <c r="B113" s="261">
        <v>44130</v>
      </c>
      <c r="C113" s="8" t="s">
        <v>1931</v>
      </c>
      <c r="D113" s="8" t="s">
        <v>217</v>
      </c>
      <c r="E113" s="8">
        <v>11729</v>
      </c>
      <c r="F113" s="165">
        <v>44145</v>
      </c>
      <c r="G113" s="22" t="s">
        <v>1810</v>
      </c>
      <c r="H113" s="19" t="s">
        <v>1932</v>
      </c>
      <c r="I113" s="24" t="s">
        <v>994</v>
      </c>
      <c r="J113" s="4" t="s">
        <v>219</v>
      </c>
      <c r="K113" s="25">
        <v>3398</v>
      </c>
      <c r="L113" s="170">
        <v>44184</v>
      </c>
      <c r="M113" s="6" t="s">
        <v>1864</v>
      </c>
      <c r="N113" s="7" t="s">
        <v>1865</v>
      </c>
      <c r="O113" s="6">
        <v>2.5</v>
      </c>
      <c r="P113" s="166">
        <v>420</v>
      </c>
      <c r="Q113" s="9">
        <v>1050</v>
      </c>
      <c r="R113" s="26">
        <v>0</v>
      </c>
      <c r="S113" s="26">
        <v>136</v>
      </c>
      <c r="T113" s="11">
        <v>914</v>
      </c>
      <c r="U113" s="30">
        <v>0</v>
      </c>
      <c r="V113" s="7" t="s">
        <v>1933</v>
      </c>
      <c r="W113" s="7" t="s">
        <v>1934</v>
      </c>
      <c r="X113" s="242"/>
      <c r="Y113" s="243"/>
    </row>
    <row r="114" spans="2:25" ht="63.75">
      <c r="B114" s="261">
        <v>44133</v>
      </c>
      <c r="C114" s="167" t="s">
        <v>1935</v>
      </c>
      <c r="D114" s="8" t="s">
        <v>217</v>
      </c>
      <c r="E114" s="168" t="s">
        <v>1936</v>
      </c>
      <c r="F114" s="165">
        <v>44147</v>
      </c>
      <c r="G114" s="22" t="s">
        <v>1810</v>
      </c>
      <c r="H114" s="24" t="s">
        <v>1932</v>
      </c>
      <c r="I114" s="24" t="s">
        <v>994</v>
      </c>
      <c r="J114" s="4" t="s">
        <v>219</v>
      </c>
      <c r="K114" s="25">
        <v>3398</v>
      </c>
      <c r="L114" s="170">
        <v>44184</v>
      </c>
      <c r="M114" s="6" t="s">
        <v>1937</v>
      </c>
      <c r="N114" s="7" t="s">
        <v>1938</v>
      </c>
      <c r="O114" s="6">
        <v>1.5</v>
      </c>
      <c r="P114" s="166">
        <v>420</v>
      </c>
      <c r="Q114" s="9">
        <v>0</v>
      </c>
      <c r="R114" s="26">
        <v>521.5</v>
      </c>
      <c r="S114" s="26">
        <v>0</v>
      </c>
      <c r="T114" s="9">
        <v>521.5</v>
      </c>
      <c r="U114" s="26">
        <v>0</v>
      </c>
      <c r="V114" s="7" t="s">
        <v>1939</v>
      </c>
      <c r="W114" s="7" t="s">
        <v>1940</v>
      </c>
      <c r="X114" s="242"/>
      <c r="Y114" s="243"/>
    </row>
    <row r="115" spans="2:25" ht="127.5">
      <c r="B115" s="261">
        <v>44145</v>
      </c>
      <c r="C115" s="8" t="s">
        <v>1941</v>
      </c>
      <c r="D115" s="8" t="s">
        <v>144</v>
      </c>
      <c r="E115" s="8" t="s">
        <v>1942</v>
      </c>
      <c r="F115" s="165">
        <v>44152</v>
      </c>
      <c r="G115" s="22" t="s">
        <v>343</v>
      </c>
      <c r="H115" s="24" t="s">
        <v>344</v>
      </c>
      <c r="I115" s="24" t="s">
        <v>227</v>
      </c>
      <c r="J115" s="4" t="s">
        <v>219</v>
      </c>
      <c r="K115" s="25">
        <v>3398</v>
      </c>
      <c r="L115" s="170">
        <v>44184</v>
      </c>
      <c r="M115" s="6" t="s">
        <v>1943</v>
      </c>
      <c r="N115" s="7" t="s">
        <v>1944</v>
      </c>
      <c r="O115" s="6">
        <v>2.5</v>
      </c>
      <c r="P115" s="166">
        <v>420</v>
      </c>
      <c r="Q115" s="9">
        <v>1050</v>
      </c>
      <c r="R115" s="26">
        <v>0</v>
      </c>
      <c r="S115" s="26">
        <v>608</v>
      </c>
      <c r="T115" s="9">
        <v>442</v>
      </c>
      <c r="U115" s="26">
        <v>0</v>
      </c>
      <c r="V115" s="7" t="s">
        <v>1945</v>
      </c>
      <c r="W115" s="7" t="s">
        <v>1946</v>
      </c>
      <c r="X115" s="242"/>
      <c r="Y115" s="243"/>
    </row>
    <row r="116" spans="2:25" ht="165.75">
      <c r="B116" s="261">
        <v>44152</v>
      </c>
      <c r="C116" s="8" t="s">
        <v>1947</v>
      </c>
      <c r="D116" s="8" t="s">
        <v>1655</v>
      </c>
      <c r="E116" s="6" t="s">
        <v>1948</v>
      </c>
      <c r="F116" s="165">
        <v>44160</v>
      </c>
      <c r="G116" s="22" t="s">
        <v>412</v>
      </c>
      <c r="H116" s="24" t="s">
        <v>413</v>
      </c>
      <c r="I116" s="24" t="s">
        <v>414</v>
      </c>
      <c r="J116" s="4" t="s">
        <v>219</v>
      </c>
      <c r="K116" s="25">
        <v>3398</v>
      </c>
      <c r="L116" s="170">
        <v>44184</v>
      </c>
      <c r="M116" s="6" t="s">
        <v>1834</v>
      </c>
      <c r="N116" s="7" t="s">
        <v>1949</v>
      </c>
      <c r="O116" s="6">
        <v>2.5</v>
      </c>
      <c r="P116" s="166">
        <v>420</v>
      </c>
      <c r="Q116" s="9">
        <v>1050</v>
      </c>
      <c r="R116" s="26">
        <v>420</v>
      </c>
      <c r="S116" s="26">
        <v>5</v>
      </c>
      <c r="T116" s="9">
        <v>1465</v>
      </c>
      <c r="U116" s="26">
        <v>0</v>
      </c>
      <c r="V116" s="7" t="s">
        <v>1950</v>
      </c>
      <c r="W116" s="7" t="s">
        <v>1951</v>
      </c>
      <c r="X116" s="242"/>
      <c r="Y116" s="243"/>
    </row>
    <row r="117" spans="2:25" ht="63.75">
      <c r="B117" s="261">
        <v>44158</v>
      </c>
      <c r="C117" s="8" t="s">
        <v>1952</v>
      </c>
      <c r="D117" s="8" t="s">
        <v>217</v>
      </c>
      <c r="E117" s="6" t="s">
        <v>1953</v>
      </c>
      <c r="F117" s="165">
        <v>44162</v>
      </c>
      <c r="G117" s="22" t="s">
        <v>1491</v>
      </c>
      <c r="H117" s="24" t="s">
        <v>1492</v>
      </c>
      <c r="I117" s="24" t="s">
        <v>363</v>
      </c>
      <c r="J117" s="4" t="s">
        <v>219</v>
      </c>
      <c r="K117" s="25">
        <v>3398</v>
      </c>
      <c r="L117" s="170">
        <v>44184</v>
      </c>
      <c r="M117" s="6" t="s">
        <v>1310</v>
      </c>
      <c r="N117" s="7" t="s">
        <v>1954</v>
      </c>
      <c r="O117" s="6">
        <v>1.5</v>
      </c>
      <c r="P117" s="166">
        <v>420</v>
      </c>
      <c r="Q117" s="9">
        <v>630</v>
      </c>
      <c r="R117" s="26">
        <v>0</v>
      </c>
      <c r="S117" s="26">
        <v>66.5</v>
      </c>
      <c r="T117" s="9">
        <v>563.5</v>
      </c>
      <c r="U117" s="26">
        <v>0</v>
      </c>
      <c r="V117" s="7" t="s">
        <v>1955</v>
      </c>
      <c r="W117" s="7" t="s">
        <v>1956</v>
      </c>
      <c r="X117" s="242"/>
      <c r="Y117" s="243"/>
    </row>
    <row r="118" spans="2:25" ht="114.75">
      <c r="B118" s="261">
        <v>44158</v>
      </c>
      <c r="C118" s="167" t="s">
        <v>1957</v>
      </c>
      <c r="D118" s="8" t="s">
        <v>1655</v>
      </c>
      <c r="E118" s="168" t="s">
        <v>1958</v>
      </c>
      <c r="F118" s="165">
        <v>44161</v>
      </c>
      <c r="G118" s="22" t="s">
        <v>394</v>
      </c>
      <c r="H118" s="24" t="s">
        <v>395</v>
      </c>
      <c r="I118" s="24" t="s">
        <v>227</v>
      </c>
      <c r="J118" s="4" t="s">
        <v>219</v>
      </c>
      <c r="K118" s="25">
        <v>3398</v>
      </c>
      <c r="L118" s="170">
        <v>44184</v>
      </c>
      <c r="M118" s="6" t="s">
        <v>1571</v>
      </c>
      <c r="N118" s="7" t="s">
        <v>1959</v>
      </c>
      <c r="O118" s="6">
        <v>2.5</v>
      </c>
      <c r="P118" s="166">
        <v>420</v>
      </c>
      <c r="Q118" s="9">
        <v>1050</v>
      </c>
      <c r="R118" s="26">
        <v>0</v>
      </c>
      <c r="S118" s="26">
        <v>4.5</v>
      </c>
      <c r="T118" s="9">
        <v>1045.5</v>
      </c>
      <c r="U118" s="26">
        <v>0</v>
      </c>
      <c r="V118" s="7" t="s">
        <v>1960</v>
      </c>
      <c r="W118" s="7" t="s">
        <v>1961</v>
      </c>
      <c r="X118" s="242"/>
      <c r="Y118" s="243"/>
    </row>
    <row r="119" spans="2:25" ht="89.25">
      <c r="B119" s="261">
        <v>44165</v>
      </c>
      <c r="C119" s="167" t="s">
        <v>1962</v>
      </c>
      <c r="D119" s="8" t="s">
        <v>217</v>
      </c>
      <c r="E119" s="168" t="s">
        <v>1963</v>
      </c>
      <c r="F119" s="165">
        <v>44167</v>
      </c>
      <c r="G119" s="22" t="s">
        <v>1810</v>
      </c>
      <c r="H119" s="19" t="s">
        <v>1932</v>
      </c>
      <c r="I119" s="24" t="s">
        <v>994</v>
      </c>
      <c r="J119" s="4" t="s">
        <v>219</v>
      </c>
      <c r="K119" s="25">
        <v>3398</v>
      </c>
      <c r="L119" s="170">
        <v>44184</v>
      </c>
      <c r="M119" s="6" t="s">
        <v>798</v>
      </c>
      <c r="N119" s="7" t="s">
        <v>1964</v>
      </c>
      <c r="O119" s="6">
        <v>1.5</v>
      </c>
      <c r="P119" s="166">
        <v>420</v>
      </c>
      <c r="Q119" s="9">
        <v>630</v>
      </c>
      <c r="R119" s="26">
        <v>0</v>
      </c>
      <c r="S119" s="26">
        <v>3.5</v>
      </c>
      <c r="T119" s="9">
        <v>626.5</v>
      </c>
      <c r="U119" s="26">
        <v>0</v>
      </c>
      <c r="V119" s="7" t="s">
        <v>1965</v>
      </c>
      <c r="W119" s="7" t="s">
        <v>1966</v>
      </c>
      <c r="X119" s="242"/>
      <c r="Y119" s="243"/>
    </row>
    <row r="120" spans="2:25" ht="51">
      <c r="B120" s="261">
        <v>44166</v>
      </c>
      <c r="C120" s="8" t="s">
        <v>1967</v>
      </c>
      <c r="D120" s="8" t="s">
        <v>217</v>
      </c>
      <c r="E120" s="6" t="s">
        <v>1968</v>
      </c>
      <c r="F120" s="165">
        <v>44169</v>
      </c>
      <c r="G120" s="22" t="s">
        <v>349</v>
      </c>
      <c r="H120" s="24" t="s">
        <v>350</v>
      </c>
      <c r="I120" s="24" t="s">
        <v>351</v>
      </c>
      <c r="J120" s="4" t="s">
        <v>219</v>
      </c>
      <c r="K120" s="25">
        <v>3398</v>
      </c>
      <c r="L120" s="170">
        <v>44184</v>
      </c>
      <c r="M120" s="6" t="s">
        <v>1310</v>
      </c>
      <c r="N120" s="7" t="s">
        <v>1969</v>
      </c>
      <c r="O120" s="6">
        <v>0.5</v>
      </c>
      <c r="P120" s="166">
        <v>420</v>
      </c>
      <c r="Q120" s="9">
        <v>210</v>
      </c>
      <c r="R120" s="26">
        <v>0</v>
      </c>
      <c r="S120" s="26">
        <v>0</v>
      </c>
      <c r="T120" s="9">
        <v>210</v>
      </c>
      <c r="U120" s="26">
        <v>0</v>
      </c>
      <c r="V120" s="7" t="s">
        <v>1970</v>
      </c>
      <c r="W120" s="7" t="s">
        <v>1971</v>
      </c>
      <c r="X120" s="242"/>
      <c r="Y120" s="243"/>
    </row>
    <row r="121" spans="2:25" ht="51">
      <c r="B121" s="261">
        <v>44166</v>
      </c>
      <c r="C121" s="8" t="s">
        <v>1972</v>
      </c>
      <c r="D121" s="8" t="s">
        <v>217</v>
      </c>
      <c r="E121" s="6" t="s">
        <v>1973</v>
      </c>
      <c r="F121" s="165">
        <v>44169</v>
      </c>
      <c r="G121" s="22" t="s">
        <v>1109</v>
      </c>
      <c r="H121" s="24" t="s">
        <v>1498</v>
      </c>
      <c r="I121" s="24" t="s">
        <v>1316</v>
      </c>
      <c r="J121" s="4" t="s">
        <v>219</v>
      </c>
      <c r="K121" s="25">
        <v>3398</v>
      </c>
      <c r="L121" s="170">
        <v>44184</v>
      </c>
      <c r="M121" s="6" t="s">
        <v>1310</v>
      </c>
      <c r="N121" s="7" t="s">
        <v>1969</v>
      </c>
      <c r="O121" s="6">
        <v>0.5</v>
      </c>
      <c r="P121" s="166">
        <v>420</v>
      </c>
      <c r="Q121" s="9">
        <v>210</v>
      </c>
      <c r="R121" s="26">
        <v>0</v>
      </c>
      <c r="S121" s="26">
        <v>0</v>
      </c>
      <c r="T121" s="9">
        <v>210</v>
      </c>
      <c r="U121" s="26">
        <v>0</v>
      </c>
      <c r="V121" s="7" t="s">
        <v>1974</v>
      </c>
      <c r="W121" s="7" t="s">
        <v>1975</v>
      </c>
      <c r="X121" s="242"/>
      <c r="Y121" s="243"/>
    </row>
    <row r="122" spans="2:25" ht="76.5">
      <c r="B122" s="261">
        <v>44158</v>
      </c>
      <c r="C122" s="167" t="s">
        <v>1976</v>
      </c>
      <c r="D122" s="8" t="s">
        <v>1655</v>
      </c>
      <c r="E122" s="168">
        <v>11740</v>
      </c>
      <c r="F122" s="165">
        <v>44180</v>
      </c>
      <c r="G122" s="22" t="s">
        <v>240</v>
      </c>
      <c r="H122" s="24" t="s">
        <v>241</v>
      </c>
      <c r="I122" s="24" t="s">
        <v>242</v>
      </c>
      <c r="J122" s="4" t="s">
        <v>219</v>
      </c>
      <c r="K122" s="25">
        <v>3553</v>
      </c>
      <c r="L122" s="170">
        <v>44186</v>
      </c>
      <c r="M122" s="6" t="s">
        <v>1682</v>
      </c>
      <c r="N122" s="7" t="s">
        <v>1977</v>
      </c>
      <c r="O122" s="6">
        <v>12.5</v>
      </c>
      <c r="P122" s="166">
        <v>420</v>
      </c>
      <c r="Q122" s="9">
        <v>5250</v>
      </c>
      <c r="R122" s="26">
        <v>2520</v>
      </c>
      <c r="S122" s="26">
        <v>280</v>
      </c>
      <c r="T122" s="9">
        <v>7490</v>
      </c>
      <c r="U122" s="26">
        <v>0</v>
      </c>
      <c r="V122" s="7" t="s">
        <v>1978</v>
      </c>
      <c r="W122" s="7" t="s">
        <v>1979</v>
      </c>
      <c r="X122" s="242"/>
      <c r="Y122" s="243"/>
    </row>
    <row r="123" spans="2:25" ht="178.5">
      <c r="B123" s="261">
        <v>44165</v>
      </c>
      <c r="C123" s="8" t="s">
        <v>1980</v>
      </c>
      <c r="D123" s="8" t="s">
        <v>144</v>
      </c>
      <c r="E123" s="8">
        <v>11744</v>
      </c>
      <c r="F123" s="165">
        <v>44167</v>
      </c>
      <c r="G123" s="22" t="s">
        <v>1568</v>
      </c>
      <c r="H123" s="19" t="s">
        <v>443</v>
      </c>
      <c r="I123" s="24" t="s">
        <v>261</v>
      </c>
      <c r="J123" s="4" t="s">
        <v>219</v>
      </c>
      <c r="K123" s="25">
        <v>3553</v>
      </c>
      <c r="L123" s="170">
        <v>44186</v>
      </c>
      <c r="M123" s="6" t="s">
        <v>798</v>
      </c>
      <c r="N123" s="7" t="s">
        <v>1981</v>
      </c>
      <c r="O123" s="6">
        <v>1.5</v>
      </c>
      <c r="P123" s="166">
        <v>420</v>
      </c>
      <c r="Q123" s="9">
        <v>630</v>
      </c>
      <c r="R123" s="26">
        <v>0</v>
      </c>
      <c r="S123" s="26">
        <v>8</v>
      </c>
      <c r="T123" s="11">
        <v>622</v>
      </c>
      <c r="U123" s="30">
        <v>0</v>
      </c>
      <c r="V123" s="7" t="s">
        <v>1982</v>
      </c>
      <c r="W123" s="7" t="s">
        <v>1983</v>
      </c>
      <c r="X123" s="242"/>
      <c r="Y123" s="243"/>
    </row>
    <row r="124" spans="2:25" ht="153">
      <c r="B124" s="261">
        <v>44166</v>
      </c>
      <c r="C124" s="167" t="s">
        <v>1984</v>
      </c>
      <c r="D124" s="8" t="s">
        <v>1689</v>
      </c>
      <c r="E124" s="168" t="s">
        <v>1985</v>
      </c>
      <c r="F124" s="165">
        <v>44172</v>
      </c>
      <c r="G124" s="22" t="s">
        <v>394</v>
      </c>
      <c r="H124" s="24" t="s">
        <v>395</v>
      </c>
      <c r="I124" s="24" t="s">
        <v>227</v>
      </c>
      <c r="J124" s="4" t="s">
        <v>219</v>
      </c>
      <c r="K124" s="25">
        <v>3553</v>
      </c>
      <c r="L124" s="170">
        <v>44186</v>
      </c>
      <c r="M124" s="6" t="s">
        <v>1986</v>
      </c>
      <c r="N124" s="7" t="s">
        <v>1987</v>
      </c>
      <c r="O124" s="6">
        <v>2</v>
      </c>
      <c r="P124" s="166">
        <v>420</v>
      </c>
      <c r="Q124" s="9">
        <v>0</v>
      </c>
      <c r="R124" s="26">
        <v>661</v>
      </c>
      <c r="S124" s="26">
        <v>0</v>
      </c>
      <c r="T124" s="9">
        <v>661</v>
      </c>
      <c r="U124" s="26">
        <v>0</v>
      </c>
      <c r="V124" s="7" t="s">
        <v>1988</v>
      </c>
      <c r="W124" s="7" t="s">
        <v>1989</v>
      </c>
      <c r="X124" s="242"/>
      <c r="Y124" s="243"/>
    </row>
    <row r="125" spans="2:25" ht="102">
      <c r="B125" s="261">
        <v>44168</v>
      </c>
      <c r="C125" s="8" t="s">
        <v>1990</v>
      </c>
      <c r="D125" s="8" t="s">
        <v>1844</v>
      </c>
      <c r="E125" s="6" t="s">
        <v>1991</v>
      </c>
      <c r="F125" s="165">
        <v>44181</v>
      </c>
      <c r="G125" s="22" t="s">
        <v>1529</v>
      </c>
      <c r="H125" s="19" t="s">
        <v>1530</v>
      </c>
      <c r="I125" s="24" t="s">
        <v>385</v>
      </c>
      <c r="J125" s="4" t="s">
        <v>219</v>
      </c>
      <c r="K125" s="25">
        <v>3553</v>
      </c>
      <c r="L125" s="170">
        <v>44186</v>
      </c>
      <c r="M125" s="6" t="s">
        <v>1571</v>
      </c>
      <c r="N125" s="7" t="s">
        <v>1992</v>
      </c>
      <c r="O125" s="6">
        <v>2.5</v>
      </c>
      <c r="P125" s="166">
        <v>420</v>
      </c>
      <c r="Q125" s="9">
        <v>1050</v>
      </c>
      <c r="R125" s="26">
        <v>0</v>
      </c>
      <c r="S125" s="26">
        <v>65</v>
      </c>
      <c r="T125" s="9">
        <v>985</v>
      </c>
      <c r="U125" s="26">
        <v>0</v>
      </c>
      <c r="V125" s="7" t="s">
        <v>1993</v>
      </c>
      <c r="W125" s="7" t="s">
        <v>1994</v>
      </c>
      <c r="X125" s="242"/>
      <c r="Y125" s="243"/>
    </row>
    <row r="126" spans="2:25" ht="153">
      <c r="B126" s="261">
        <v>44166</v>
      </c>
      <c r="C126" s="8" t="s">
        <v>1995</v>
      </c>
      <c r="D126" s="8" t="s">
        <v>1689</v>
      </c>
      <c r="E126" s="6" t="s">
        <v>1996</v>
      </c>
      <c r="F126" s="165">
        <v>44172</v>
      </c>
      <c r="G126" s="22" t="s">
        <v>216</v>
      </c>
      <c r="H126" s="24" t="s">
        <v>217</v>
      </c>
      <c r="I126" s="24" t="s">
        <v>218</v>
      </c>
      <c r="J126" s="4" t="s">
        <v>219</v>
      </c>
      <c r="K126" s="25">
        <v>3553</v>
      </c>
      <c r="L126" s="170">
        <v>44186</v>
      </c>
      <c r="M126" s="6" t="s">
        <v>1986</v>
      </c>
      <c r="N126" s="7" t="s">
        <v>1987</v>
      </c>
      <c r="O126" s="6">
        <v>2</v>
      </c>
      <c r="P126" s="166">
        <v>420</v>
      </c>
      <c r="Q126" s="9">
        <v>0</v>
      </c>
      <c r="R126" s="26">
        <v>649</v>
      </c>
      <c r="S126" s="26">
        <v>0</v>
      </c>
      <c r="T126" s="9">
        <v>649</v>
      </c>
      <c r="U126" s="26">
        <v>0</v>
      </c>
      <c r="V126" s="7" t="s">
        <v>1988</v>
      </c>
      <c r="W126" s="7" t="s">
        <v>1997</v>
      </c>
      <c r="X126" s="242"/>
      <c r="Y126" s="243"/>
    </row>
    <row r="127" spans="2:25" ht="140.25">
      <c r="B127" s="261">
        <v>44133</v>
      </c>
      <c r="C127" s="167" t="s">
        <v>1998</v>
      </c>
      <c r="D127" s="8" t="s">
        <v>144</v>
      </c>
      <c r="E127" s="168" t="s">
        <v>1999</v>
      </c>
      <c r="F127" s="165">
        <v>44140</v>
      </c>
      <c r="G127" s="22" t="s">
        <v>1568</v>
      </c>
      <c r="H127" s="24" t="s">
        <v>443</v>
      </c>
      <c r="I127" s="24" t="s">
        <v>261</v>
      </c>
      <c r="J127" s="4" t="s">
        <v>219</v>
      </c>
      <c r="K127" s="25">
        <v>3553</v>
      </c>
      <c r="L127" s="170">
        <v>44186</v>
      </c>
      <c r="M127" s="6" t="s">
        <v>2000</v>
      </c>
      <c r="N127" s="7" t="s">
        <v>2001</v>
      </c>
      <c r="O127" s="6">
        <v>17.5</v>
      </c>
      <c r="P127" s="166">
        <v>420</v>
      </c>
      <c r="Q127" s="9">
        <v>0</v>
      </c>
      <c r="R127" s="26">
        <v>2832.5</v>
      </c>
      <c r="S127" s="26">
        <v>0</v>
      </c>
      <c r="T127" s="9">
        <v>2832.5</v>
      </c>
      <c r="U127" s="26">
        <v>0</v>
      </c>
      <c r="V127" s="7" t="s">
        <v>2002</v>
      </c>
      <c r="W127" s="7" t="s">
        <v>2003</v>
      </c>
      <c r="X127" s="242"/>
      <c r="Y127" s="243"/>
    </row>
    <row r="128" spans="2:25" ht="76.5">
      <c r="B128" s="261">
        <v>44176</v>
      </c>
      <c r="C128" s="8" t="s">
        <v>2004</v>
      </c>
      <c r="D128" s="8" t="s">
        <v>2005</v>
      </c>
      <c r="E128" s="8" t="s">
        <v>2006</v>
      </c>
      <c r="F128" s="165">
        <v>44179</v>
      </c>
      <c r="G128" s="22" t="s">
        <v>1810</v>
      </c>
      <c r="H128" s="19" t="s">
        <v>1932</v>
      </c>
      <c r="I128" s="24" t="s">
        <v>994</v>
      </c>
      <c r="J128" s="4" t="s">
        <v>219</v>
      </c>
      <c r="K128" s="25">
        <v>3553</v>
      </c>
      <c r="L128" s="170">
        <v>44186</v>
      </c>
      <c r="M128" s="6" t="s">
        <v>1682</v>
      </c>
      <c r="N128" s="7" t="s">
        <v>2007</v>
      </c>
      <c r="O128" s="6">
        <v>0.5</v>
      </c>
      <c r="P128" s="166">
        <v>420</v>
      </c>
      <c r="Q128" s="9">
        <v>210</v>
      </c>
      <c r="R128" s="26">
        <v>0</v>
      </c>
      <c r="S128" s="26">
        <v>85</v>
      </c>
      <c r="T128" s="11">
        <v>125</v>
      </c>
      <c r="U128" s="30">
        <v>0</v>
      </c>
      <c r="V128" s="7" t="s">
        <v>2008</v>
      </c>
      <c r="W128" s="7" t="s">
        <v>2009</v>
      </c>
      <c r="X128" s="242"/>
      <c r="Y128" s="243"/>
    </row>
    <row r="129" spans="2:25" ht="76.5">
      <c r="B129" s="261">
        <v>44176</v>
      </c>
      <c r="C129" s="167" t="s">
        <v>2010</v>
      </c>
      <c r="D129" s="8" t="s">
        <v>2005</v>
      </c>
      <c r="E129" s="168" t="s">
        <v>2011</v>
      </c>
      <c r="F129" s="165">
        <v>44180</v>
      </c>
      <c r="G129" s="22" t="s">
        <v>1039</v>
      </c>
      <c r="H129" s="24" t="s">
        <v>1327</v>
      </c>
      <c r="I129" s="24" t="s">
        <v>1040</v>
      </c>
      <c r="J129" s="4" t="s">
        <v>219</v>
      </c>
      <c r="K129" s="25">
        <v>3553</v>
      </c>
      <c r="L129" s="170">
        <v>44186</v>
      </c>
      <c r="M129" s="6" t="s">
        <v>1682</v>
      </c>
      <c r="N129" s="7" t="s">
        <v>2007</v>
      </c>
      <c r="O129" s="6">
        <v>0.5</v>
      </c>
      <c r="P129" s="166">
        <v>420</v>
      </c>
      <c r="Q129" s="9">
        <v>210</v>
      </c>
      <c r="R129" s="26">
        <v>0</v>
      </c>
      <c r="S129" s="26">
        <v>85</v>
      </c>
      <c r="T129" s="9">
        <v>125</v>
      </c>
      <c r="U129" s="26">
        <v>0</v>
      </c>
      <c r="V129" s="7" t="s">
        <v>2012</v>
      </c>
      <c r="W129" s="7" t="s">
        <v>2013</v>
      </c>
      <c r="X129" s="242"/>
      <c r="Y129" s="243"/>
    </row>
    <row r="130" spans="2:25" ht="18" customHeight="1" hidden="1">
      <c r="B130" s="260"/>
      <c r="C130" s="167"/>
      <c r="D130" s="8"/>
      <c r="E130" s="168"/>
      <c r="F130" s="165"/>
      <c r="G130" s="22"/>
      <c r="H130" s="24"/>
      <c r="I130" s="24"/>
      <c r="J130" s="4"/>
      <c r="K130" s="25"/>
      <c r="L130" s="170"/>
      <c r="M130" s="6"/>
      <c r="N130" s="7"/>
      <c r="O130" s="6"/>
      <c r="P130" s="166"/>
      <c r="Q130" s="9"/>
      <c r="R130" s="26"/>
      <c r="S130" s="26"/>
      <c r="T130" s="9"/>
      <c r="U130" s="26"/>
      <c r="V130" s="7"/>
      <c r="W130" s="7"/>
      <c r="X130" s="242"/>
      <c r="Y130" s="243"/>
    </row>
    <row r="131" spans="2:25" ht="18" customHeight="1" hidden="1">
      <c r="B131" s="260"/>
      <c r="C131" s="8"/>
      <c r="D131" s="8"/>
      <c r="E131" s="8"/>
      <c r="F131" s="165"/>
      <c r="G131" s="22"/>
      <c r="H131" s="24"/>
      <c r="I131" s="24"/>
      <c r="J131" s="4"/>
      <c r="K131" s="25"/>
      <c r="L131" s="170"/>
      <c r="M131" s="6"/>
      <c r="N131" s="7"/>
      <c r="O131" s="6"/>
      <c r="P131" s="166"/>
      <c r="Q131" s="9"/>
      <c r="R131" s="26"/>
      <c r="S131" s="26"/>
      <c r="T131" s="9"/>
      <c r="U131" s="26"/>
      <c r="V131" s="7"/>
      <c r="W131" s="7"/>
      <c r="X131" s="242"/>
      <c r="Y131" s="243"/>
    </row>
    <row r="132" spans="2:25" ht="18" customHeight="1" hidden="1">
      <c r="B132" s="260"/>
      <c r="C132" s="8"/>
      <c r="D132" s="8"/>
      <c r="E132" s="8"/>
      <c r="F132" s="165"/>
      <c r="G132" s="22"/>
      <c r="I132" s="24"/>
      <c r="J132" s="4"/>
      <c r="K132" s="25"/>
      <c r="L132" s="170"/>
      <c r="M132" s="6"/>
      <c r="N132" s="7"/>
      <c r="O132" s="6"/>
      <c r="P132" s="166"/>
      <c r="Q132" s="9"/>
      <c r="R132" s="26"/>
      <c r="S132" s="26"/>
      <c r="T132" s="9"/>
      <c r="U132" s="26"/>
      <c r="V132" s="7"/>
      <c r="W132" s="7"/>
      <c r="X132" s="242"/>
      <c r="Y132" s="243"/>
    </row>
    <row r="133" spans="2:25" ht="18" customHeight="1" hidden="1">
      <c r="B133" s="260"/>
      <c r="C133" s="167"/>
      <c r="D133" s="8"/>
      <c r="E133" s="117"/>
      <c r="F133" s="165"/>
      <c r="G133" s="22"/>
      <c r="H133" s="24"/>
      <c r="I133" s="24"/>
      <c r="J133" s="4"/>
      <c r="K133" s="25"/>
      <c r="L133" s="170"/>
      <c r="M133" s="6"/>
      <c r="N133" s="7"/>
      <c r="O133" s="6"/>
      <c r="P133" s="166"/>
      <c r="Q133" s="9"/>
      <c r="R133" s="26"/>
      <c r="S133" s="26"/>
      <c r="T133" s="11"/>
      <c r="U133" s="30"/>
      <c r="V133" s="7"/>
      <c r="W133" s="7"/>
      <c r="X133" s="242"/>
      <c r="Y133" s="243"/>
    </row>
    <row r="134" spans="2:25" ht="18" customHeight="1" hidden="1">
      <c r="B134" s="260"/>
      <c r="C134" s="8"/>
      <c r="D134" s="8"/>
      <c r="E134" s="47"/>
      <c r="F134" s="165"/>
      <c r="G134" s="22"/>
      <c r="H134" s="24"/>
      <c r="I134" s="24"/>
      <c r="J134" s="4"/>
      <c r="K134" s="25"/>
      <c r="L134" s="170"/>
      <c r="M134" s="6"/>
      <c r="N134" s="7"/>
      <c r="O134" s="6"/>
      <c r="P134" s="166"/>
      <c r="Q134" s="9"/>
      <c r="R134" s="26"/>
      <c r="S134" s="26"/>
      <c r="T134" s="11"/>
      <c r="U134" s="30"/>
      <c r="V134" s="7"/>
      <c r="W134" s="7"/>
      <c r="X134" s="242"/>
      <c r="Y134" s="243"/>
    </row>
    <row r="135" spans="2:25" ht="18" customHeight="1" hidden="1">
      <c r="B135" s="260"/>
      <c r="C135" s="167"/>
      <c r="D135" s="8"/>
      <c r="E135" s="117"/>
      <c r="F135" s="165"/>
      <c r="G135" s="22"/>
      <c r="H135" s="24"/>
      <c r="I135" s="24"/>
      <c r="J135" s="4"/>
      <c r="K135" s="25"/>
      <c r="L135" s="170"/>
      <c r="M135" s="6"/>
      <c r="N135" s="7"/>
      <c r="O135" s="6"/>
      <c r="P135" s="166"/>
      <c r="Q135" s="9"/>
      <c r="R135" s="26"/>
      <c r="S135" s="26"/>
      <c r="T135" s="11"/>
      <c r="U135" s="30"/>
      <c r="V135" s="7"/>
      <c r="W135" s="7"/>
      <c r="X135" s="242"/>
      <c r="Y135" s="243"/>
    </row>
    <row r="136" spans="2:25" ht="18" customHeight="1" hidden="1">
      <c r="B136" s="260"/>
      <c r="C136" s="8"/>
      <c r="D136" s="8"/>
      <c r="E136" s="46"/>
      <c r="F136" s="165"/>
      <c r="G136" s="22"/>
      <c r="H136" s="24"/>
      <c r="I136" s="24"/>
      <c r="J136" s="4"/>
      <c r="K136" s="25"/>
      <c r="L136" s="170"/>
      <c r="M136" s="6"/>
      <c r="N136" s="7"/>
      <c r="O136" s="6"/>
      <c r="P136" s="166"/>
      <c r="Q136" s="9"/>
      <c r="R136" s="26"/>
      <c r="S136" s="26"/>
      <c r="T136" s="9"/>
      <c r="U136" s="26"/>
      <c r="V136" s="7"/>
      <c r="W136" s="7"/>
      <c r="X136" s="242"/>
      <c r="Y136" s="243"/>
    </row>
    <row r="137" spans="2:25" ht="18" customHeight="1" hidden="1">
      <c r="B137" s="260"/>
      <c r="C137" s="8"/>
      <c r="D137" s="8"/>
      <c r="E137" s="46"/>
      <c r="F137" s="165"/>
      <c r="G137" s="22"/>
      <c r="I137" s="24"/>
      <c r="J137" s="4"/>
      <c r="K137" s="25"/>
      <c r="L137" s="170"/>
      <c r="M137" s="6"/>
      <c r="N137" s="7"/>
      <c r="O137" s="6"/>
      <c r="P137" s="166"/>
      <c r="Q137" s="9"/>
      <c r="R137" s="26"/>
      <c r="S137" s="26"/>
      <c r="T137" s="9"/>
      <c r="U137" s="26"/>
      <c r="V137" s="7"/>
      <c r="W137" s="7"/>
      <c r="X137" s="242"/>
      <c r="Y137" s="243"/>
    </row>
    <row r="138" spans="2:25" ht="18" customHeight="1" hidden="1">
      <c r="B138" s="260"/>
      <c r="C138" s="167"/>
      <c r="D138" s="8"/>
      <c r="E138" s="117"/>
      <c r="F138" s="165"/>
      <c r="G138" s="22"/>
      <c r="I138" s="24"/>
      <c r="J138" s="4"/>
      <c r="K138" s="25"/>
      <c r="L138" s="170"/>
      <c r="M138" s="6"/>
      <c r="N138" s="7"/>
      <c r="O138" s="6"/>
      <c r="P138" s="166"/>
      <c r="Q138" s="9"/>
      <c r="R138" s="26"/>
      <c r="S138" s="26"/>
      <c r="T138" s="9"/>
      <c r="U138" s="26"/>
      <c r="V138" s="7"/>
      <c r="W138" s="7"/>
      <c r="X138" s="242"/>
      <c r="Y138" s="243"/>
    </row>
    <row r="139" spans="2:25" ht="18" customHeight="1" hidden="1">
      <c r="B139" s="260"/>
      <c r="C139" s="167"/>
      <c r="D139" s="8"/>
      <c r="E139" s="117"/>
      <c r="F139" s="165"/>
      <c r="G139" s="22"/>
      <c r="H139" s="24"/>
      <c r="I139" s="24"/>
      <c r="J139" s="4"/>
      <c r="K139" s="25"/>
      <c r="L139" s="170"/>
      <c r="M139" s="6"/>
      <c r="N139" s="7"/>
      <c r="O139" s="6"/>
      <c r="P139" s="166"/>
      <c r="Q139" s="9"/>
      <c r="R139" s="26"/>
      <c r="S139" s="26"/>
      <c r="T139" s="9"/>
      <c r="U139" s="26"/>
      <c r="V139" s="7"/>
      <c r="W139" s="7"/>
      <c r="X139" s="242"/>
      <c r="Y139" s="243"/>
    </row>
    <row r="140" spans="2:25" ht="18" customHeight="1" hidden="1">
      <c r="B140" s="260"/>
      <c r="C140" s="8"/>
      <c r="D140" s="8"/>
      <c r="E140" s="47"/>
      <c r="F140" s="165"/>
      <c r="G140" s="22"/>
      <c r="H140" s="24"/>
      <c r="I140" s="24"/>
      <c r="J140" s="4"/>
      <c r="K140" s="25"/>
      <c r="L140" s="170"/>
      <c r="M140" s="6"/>
      <c r="N140" s="7"/>
      <c r="O140" s="6"/>
      <c r="P140" s="166"/>
      <c r="Q140" s="9"/>
      <c r="R140" s="26"/>
      <c r="S140" s="26"/>
      <c r="T140" s="11"/>
      <c r="U140" s="30"/>
      <c r="V140" s="7"/>
      <c r="W140" s="7"/>
      <c r="X140" s="242"/>
      <c r="Y140" s="243"/>
    </row>
    <row r="141" spans="2:25" ht="12.75" hidden="1">
      <c r="B141" s="260"/>
      <c r="C141" s="167"/>
      <c r="D141" s="8"/>
      <c r="E141" s="117"/>
      <c r="F141" s="165"/>
      <c r="G141" s="22"/>
      <c r="H141" s="24"/>
      <c r="I141" s="24"/>
      <c r="J141" s="4"/>
      <c r="K141" s="25"/>
      <c r="L141" s="170"/>
      <c r="M141" s="6"/>
      <c r="N141" s="7"/>
      <c r="O141" s="6"/>
      <c r="P141" s="166"/>
      <c r="Q141" s="9"/>
      <c r="R141" s="26"/>
      <c r="S141" s="26"/>
      <c r="T141" s="9"/>
      <c r="U141" s="26"/>
      <c r="V141" s="7"/>
      <c r="W141" s="7"/>
      <c r="X141" s="242"/>
      <c r="Y141" s="243"/>
    </row>
    <row r="142" spans="2:25" ht="12.75" hidden="1">
      <c r="B142" s="260"/>
      <c r="C142" s="167"/>
      <c r="D142" s="8"/>
      <c r="E142" s="168"/>
      <c r="F142" s="165"/>
      <c r="G142" s="22"/>
      <c r="H142" s="24"/>
      <c r="I142" s="24"/>
      <c r="J142" s="4"/>
      <c r="K142" s="25"/>
      <c r="L142" s="170"/>
      <c r="M142" s="6"/>
      <c r="N142" s="7"/>
      <c r="O142" s="6"/>
      <c r="P142" s="166"/>
      <c r="Q142" s="9"/>
      <c r="R142" s="26"/>
      <c r="S142" s="26"/>
      <c r="T142" s="9"/>
      <c r="U142" s="26"/>
      <c r="V142" s="7"/>
      <c r="W142" s="7"/>
      <c r="X142" s="242"/>
      <c r="Y142" s="243"/>
    </row>
    <row r="143" spans="2:25" ht="12.75" hidden="1">
      <c r="B143" s="260"/>
      <c r="C143" s="167"/>
      <c r="D143" s="8"/>
      <c r="E143" s="168"/>
      <c r="F143" s="165"/>
      <c r="G143" s="22"/>
      <c r="H143" s="24"/>
      <c r="I143" s="24"/>
      <c r="J143" s="4"/>
      <c r="K143" s="25"/>
      <c r="L143" s="170"/>
      <c r="M143" s="6"/>
      <c r="N143" s="7"/>
      <c r="O143" s="6"/>
      <c r="P143" s="166"/>
      <c r="Q143" s="9"/>
      <c r="R143" s="26"/>
      <c r="S143" s="26"/>
      <c r="T143" s="9"/>
      <c r="U143" s="26"/>
      <c r="V143" s="7"/>
      <c r="W143" s="7"/>
      <c r="X143" s="242"/>
      <c r="Y143" s="243"/>
    </row>
    <row r="144" spans="2:25" ht="12.75" hidden="1">
      <c r="B144" s="260"/>
      <c r="C144" s="167"/>
      <c r="D144" s="8"/>
      <c r="E144" s="168"/>
      <c r="F144" s="165"/>
      <c r="G144" s="22"/>
      <c r="H144" s="24"/>
      <c r="I144" s="24"/>
      <c r="J144" s="4"/>
      <c r="K144" s="25"/>
      <c r="L144" s="170"/>
      <c r="M144" s="6"/>
      <c r="N144" s="7"/>
      <c r="O144" s="6"/>
      <c r="P144" s="166"/>
      <c r="Q144" s="9"/>
      <c r="R144" s="26"/>
      <c r="S144" s="26"/>
      <c r="T144" s="9"/>
      <c r="U144" s="26"/>
      <c r="V144" s="7"/>
      <c r="W144" s="7"/>
      <c r="X144" s="242"/>
      <c r="Y144" s="243"/>
    </row>
    <row r="145" spans="2:25" ht="12.75" hidden="1">
      <c r="B145" s="260"/>
      <c r="C145" s="167"/>
      <c r="D145" s="8"/>
      <c r="E145" s="168"/>
      <c r="F145" s="165"/>
      <c r="G145" s="22"/>
      <c r="H145" s="24"/>
      <c r="I145" s="24"/>
      <c r="J145" s="4"/>
      <c r="K145" s="25"/>
      <c r="L145" s="170"/>
      <c r="M145" s="6"/>
      <c r="N145" s="7"/>
      <c r="O145" s="6"/>
      <c r="P145" s="166"/>
      <c r="Q145" s="9"/>
      <c r="R145" s="26"/>
      <c r="S145" s="26"/>
      <c r="T145" s="9"/>
      <c r="U145" s="26"/>
      <c r="V145" s="7"/>
      <c r="W145" s="7"/>
      <c r="X145" s="242"/>
      <c r="Y145" s="243"/>
    </row>
    <row r="146" spans="2:25" ht="12.75" hidden="1">
      <c r="B146" s="260"/>
      <c r="C146" s="167"/>
      <c r="D146" s="8"/>
      <c r="E146" s="168"/>
      <c r="F146" s="165"/>
      <c r="G146" s="22"/>
      <c r="H146" s="24"/>
      <c r="I146" s="24"/>
      <c r="J146" s="4"/>
      <c r="K146" s="25"/>
      <c r="L146" s="170"/>
      <c r="M146" s="6"/>
      <c r="N146" s="7"/>
      <c r="O146" s="6"/>
      <c r="P146" s="166"/>
      <c r="Q146" s="9"/>
      <c r="R146" s="26"/>
      <c r="S146" s="26"/>
      <c r="T146" s="9"/>
      <c r="U146" s="26"/>
      <c r="V146" s="7"/>
      <c r="W146" s="7"/>
      <c r="X146" s="242"/>
      <c r="Y146" s="243"/>
    </row>
    <row r="147" spans="2:25" ht="12.75" hidden="1">
      <c r="B147" s="260"/>
      <c r="C147" s="167"/>
      <c r="D147" s="8"/>
      <c r="E147" s="168"/>
      <c r="F147" s="165"/>
      <c r="G147" s="22"/>
      <c r="H147" s="24"/>
      <c r="I147" s="24"/>
      <c r="J147" s="4"/>
      <c r="K147" s="25"/>
      <c r="L147" s="170"/>
      <c r="M147" s="6"/>
      <c r="N147" s="7"/>
      <c r="O147" s="6"/>
      <c r="P147" s="166"/>
      <c r="Q147" s="9"/>
      <c r="R147" s="26"/>
      <c r="S147" s="26"/>
      <c r="T147" s="9"/>
      <c r="U147" s="26"/>
      <c r="V147" s="7"/>
      <c r="W147" s="7"/>
      <c r="X147" s="242"/>
      <c r="Y147" s="243"/>
    </row>
    <row r="148" spans="2:25" ht="12.75" hidden="1">
      <c r="B148" s="260"/>
      <c r="C148" s="167"/>
      <c r="D148" s="8"/>
      <c r="E148" s="168"/>
      <c r="F148" s="165"/>
      <c r="G148" s="22"/>
      <c r="H148" s="24"/>
      <c r="I148" s="24"/>
      <c r="J148" s="4"/>
      <c r="K148" s="25"/>
      <c r="L148" s="170"/>
      <c r="M148" s="6"/>
      <c r="N148" s="7"/>
      <c r="O148" s="6"/>
      <c r="P148" s="166"/>
      <c r="Q148" s="9"/>
      <c r="R148" s="26"/>
      <c r="S148" s="26"/>
      <c r="T148" s="9"/>
      <c r="U148" s="26"/>
      <c r="V148" s="7"/>
      <c r="W148" s="7"/>
      <c r="X148" s="242"/>
      <c r="Y148" s="243"/>
    </row>
    <row r="149" spans="2:25" ht="12.75" hidden="1">
      <c r="B149" s="260"/>
      <c r="C149" s="167"/>
      <c r="D149" s="8"/>
      <c r="E149" s="168"/>
      <c r="F149" s="165"/>
      <c r="G149" s="22"/>
      <c r="H149" s="24"/>
      <c r="I149" s="24"/>
      <c r="J149" s="4"/>
      <c r="K149" s="25"/>
      <c r="L149" s="170"/>
      <c r="M149" s="6"/>
      <c r="N149" s="7"/>
      <c r="O149" s="6"/>
      <c r="P149" s="166"/>
      <c r="Q149" s="9"/>
      <c r="R149" s="26"/>
      <c r="S149" s="26"/>
      <c r="T149" s="9"/>
      <c r="U149" s="26"/>
      <c r="V149" s="7"/>
      <c r="W149" s="7"/>
      <c r="X149" s="242"/>
      <c r="Y149" s="243"/>
    </row>
    <row r="150" spans="2:25" ht="12.75" hidden="1">
      <c r="B150" s="260"/>
      <c r="C150" s="167"/>
      <c r="D150" s="8"/>
      <c r="E150" s="168"/>
      <c r="F150" s="165"/>
      <c r="G150" s="22"/>
      <c r="H150" s="24"/>
      <c r="I150" s="24"/>
      <c r="J150" s="4"/>
      <c r="K150" s="25"/>
      <c r="L150" s="170"/>
      <c r="M150" s="6"/>
      <c r="N150" s="7"/>
      <c r="O150" s="6"/>
      <c r="P150" s="166"/>
      <c r="Q150" s="9"/>
      <c r="R150" s="26"/>
      <c r="S150" s="26"/>
      <c r="T150" s="9"/>
      <c r="U150" s="26"/>
      <c r="V150" s="7"/>
      <c r="W150" s="7"/>
      <c r="X150" s="242"/>
      <c r="Y150" s="243"/>
    </row>
    <row r="151" spans="2:25" ht="12.75" hidden="1">
      <c r="B151" s="260"/>
      <c r="C151" s="167"/>
      <c r="D151" s="8"/>
      <c r="E151" s="168"/>
      <c r="F151" s="165"/>
      <c r="G151" s="22"/>
      <c r="H151" s="24"/>
      <c r="I151" s="24"/>
      <c r="J151" s="4"/>
      <c r="K151" s="25"/>
      <c r="L151" s="170"/>
      <c r="M151" s="6"/>
      <c r="N151" s="7"/>
      <c r="O151" s="6"/>
      <c r="P151" s="166"/>
      <c r="Q151" s="9"/>
      <c r="R151" s="26"/>
      <c r="S151" s="26"/>
      <c r="T151" s="9"/>
      <c r="U151" s="26"/>
      <c r="V151" s="7"/>
      <c r="W151" s="7"/>
      <c r="X151" s="242"/>
      <c r="Y151" s="243"/>
    </row>
    <row r="152" spans="2:25" ht="12.75" hidden="1">
      <c r="B152" s="260"/>
      <c r="C152" s="167"/>
      <c r="D152" s="8"/>
      <c r="E152" s="168"/>
      <c r="F152" s="165"/>
      <c r="G152" s="22"/>
      <c r="H152" s="24"/>
      <c r="I152" s="24"/>
      <c r="J152" s="4"/>
      <c r="K152" s="25"/>
      <c r="L152" s="170"/>
      <c r="M152" s="6"/>
      <c r="N152" s="7"/>
      <c r="O152" s="6"/>
      <c r="P152" s="166"/>
      <c r="Q152" s="9"/>
      <c r="R152" s="26"/>
      <c r="S152" s="26"/>
      <c r="T152" s="9"/>
      <c r="U152" s="26"/>
      <c r="V152" s="7"/>
      <c r="W152" s="7"/>
      <c r="X152" s="242"/>
      <c r="Y152" s="243"/>
    </row>
    <row r="153" spans="2:25" ht="12.75" hidden="1">
      <c r="B153" s="260"/>
      <c r="C153" s="167"/>
      <c r="D153" s="8"/>
      <c r="E153" s="168"/>
      <c r="F153" s="165"/>
      <c r="G153" s="22"/>
      <c r="H153" s="24"/>
      <c r="I153" s="24"/>
      <c r="J153" s="4"/>
      <c r="K153" s="25"/>
      <c r="L153" s="170"/>
      <c r="M153" s="6"/>
      <c r="N153" s="7"/>
      <c r="O153" s="6"/>
      <c r="P153" s="166"/>
      <c r="Q153" s="9"/>
      <c r="R153" s="26"/>
      <c r="S153" s="26"/>
      <c r="T153" s="9"/>
      <c r="U153" s="26"/>
      <c r="V153" s="7"/>
      <c r="W153" s="7"/>
      <c r="X153" s="242"/>
      <c r="Y153" s="243"/>
    </row>
    <row r="154" spans="2:25" ht="12.75" hidden="1">
      <c r="B154" s="260"/>
      <c r="C154" s="167"/>
      <c r="D154" s="8"/>
      <c r="E154" s="168"/>
      <c r="F154" s="165"/>
      <c r="G154" s="22"/>
      <c r="H154" s="24"/>
      <c r="I154" s="24"/>
      <c r="J154" s="4"/>
      <c r="K154" s="25"/>
      <c r="L154" s="170"/>
      <c r="M154" s="6"/>
      <c r="N154" s="7"/>
      <c r="O154" s="6"/>
      <c r="P154" s="166"/>
      <c r="Q154" s="9"/>
      <c r="R154" s="26"/>
      <c r="S154" s="26"/>
      <c r="T154" s="9"/>
      <c r="U154" s="26"/>
      <c r="V154" s="7"/>
      <c r="W154" s="7"/>
      <c r="X154" s="242"/>
      <c r="Y154" s="243"/>
    </row>
    <row r="155" spans="2:25" ht="12.75" hidden="1">
      <c r="B155" s="259"/>
      <c r="C155" s="46"/>
      <c r="D155" s="47"/>
      <c r="E155" s="46"/>
      <c r="F155" s="99"/>
      <c r="G155" s="47"/>
      <c r="H155" s="105"/>
      <c r="I155" s="46"/>
      <c r="J155" s="48"/>
      <c r="K155" s="245"/>
      <c r="L155" s="170"/>
      <c r="M155" s="46"/>
      <c r="N155" s="49"/>
      <c r="O155" s="46"/>
      <c r="P155" s="81"/>
      <c r="Q155" s="16"/>
      <c r="R155" s="39"/>
      <c r="S155" s="39"/>
      <c r="T155" s="16"/>
      <c r="U155" s="39"/>
      <c r="V155" s="135"/>
      <c r="W155" s="135"/>
      <c r="X155" s="242"/>
      <c r="Y155" s="243"/>
    </row>
    <row r="156" spans="2:25" ht="12.75" hidden="1">
      <c r="B156" s="259"/>
      <c r="C156" s="46"/>
      <c r="D156" s="47"/>
      <c r="E156" s="46"/>
      <c r="F156" s="99"/>
      <c r="G156" s="47"/>
      <c r="H156" s="105"/>
      <c r="I156" s="46"/>
      <c r="J156" s="48"/>
      <c r="K156" s="245"/>
      <c r="L156" s="170"/>
      <c r="M156" s="46"/>
      <c r="N156" s="49"/>
      <c r="O156" s="46"/>
      <c r="P156" s="81"/>
      <c r="Q156" s="16"/>
      <c r="R156" s="39"/>
      <c r="S156" s="39"/>
      <c r="T156" s="16"/>
      <c r="U156" s="39"/>
      <c r="V156" s="135"/>
      <c r="W156" s="135"/>
      <c r="X156" s="242"/>
      <c r="Y156" s="243"/>
    </row>
    <row r="157" spans="2:25" ht="12.75" hidden="1">
      <c r="B157" s="259"/>
      <c r="C157" s="46"/>
      <c r="D157" s="47"/>
      <c r="E157" s="46"/>
      <c r="F157" s="99"/>
      <c r="G157" s="47"/>
      <c r="H157" s="105"/>
      <c r="I157" s="46"/>
      <c r="J157" s="48"/>
      <c r="K157" s="245"/>
      <c r="L157" s="170"/>
      <c r="M157" s="46"/>
      <c r="N157" s="49"/>
      <c r="O157" s="46"/>
      <c r="P157" s="81"/>
      <c r="Q157" s="16"/>
      <c r="R157" s="39"/>
      <c r="S157" s="39"/>
      <c r="T157" s="16"/>
      <c r="U157" s="39"/>
      <c r="V157" s="135"/>
      <c r="W157" s="135"/>
      <c r="X157" s="242"/>
      <c r="Y157" s="243"/>
    </row>
    <row r="158" spans="2:25" ht="12.75" hidden="1">
      <c r="B158" s="259"/>
      <c r="C158" s="46"/>
      <c r="D158" s="47"/>
      <c r="E158" s="46"/>
      <c r="F158" s="99"/>
      <c r="G158" s="47"/>
      <c r="H158" s="105"/>
      <c r="I158" s="46"/>
      <c r="J158" s="48"/>
      <c r="K158" s="245"/>
      <c r="L158" s="170"/>
      <c r="M158" s="46"/>
      <c r="N158" s="49"/>
      <c r="O158" s="46"/>
      <c r="P158" s="81"/>
      <c r="Q158" s="16"/>
      <c r="R158" s="39"/>
      <c r="S158" s="39"/>
      <c r="T158" s="16"/>
      <c r="U158" s="39"/>
      <c r="V158" s="135"/>
      <c r="W158" s="135"/>
      <c r="X158" s="242"/>
      <c r="Y158" s="243"/>
    </row>
    <row r="159" spans="2:25" ht="12.75" hidden="1">
      <c r="B159" s="259"/>
      <c r="C159" s="46"/>
      <c r="D159" s="47"/>
      <c r="E159" s="46"/>
      <c r="F159" s="99"/>
      <c r="G159" s="47"/>
      <c r="H159" s="105"/>
      <c r="I159" s="46"/>
      <c r="J159" s="48"/>
      <c r="K159" s="245"/>
      <c r="L159" s="170"/>
      <c r="M159" s="46"/>
      <c r="N159" s="49"/>
      <c r="O159" s="46"/>
      <c r="P159" s="81"/>
      <c r="Q159" s="16"/>
      <c r="R159" s="39"/>
      <c r="S159" s="39"/>
      <c r="T159" s="16"/>
      <c r="U159" s="39"/>
      <c r="V159" s="135"/>
      <c r="W159" s="135"/>
      <c r="X159" s="242"/>
      <c r="Y159" s="243"/>
    </row>
    <row r="160" spans="2:25" ht="12.75" hidden="1">
      <c r="B160" s="259"/>
      <c r="C160" s="46"/>
      <c r="D160" s="47"/>
      <c r="E160" s="46"/>
      <c r="F160" s="99"/>
      <c r="G160" s="47"/>
      <c r="H160" s="105"/>
      <c r="I160" s="46"/>
      <c r="J160" s="48"/>
      <c r="K160" s="245"/>
      <c r="L160" s="170"/>
      <c r="M160" s="46"/>
      <c r="N160" s="49"/>
      <c r="O160" s="46"/>
      <c r="P160" s="81"/>
      <c r="Q160" s="16"/>
      <c r="R160" s="39"/>
      <c r="S160" s="39"/>
      <c r="T160" s="16"/>
      <c r="U160" s="39"/>
      <c r="V160" s="135"/>
      <c r="W160" s="135"/>
      <c r="X160" s="242"/>
      <c r="Y160" s="243"/>
    </row>
    <row r="161" spans="2:25" ht="12.75" hidden="1">
      <c r="B161" s="259"/>
      <c r="C161" s="46"/>
      <c r="D161" s="47"/>
      <c r="E161" s="46"/>
      <c r="F161" s="99"/>
      <c r="G161" s="47"/>
      <c r="H161" s="105"/>
      <c r="I161" s="46"/>
      <c r="J161" s="48"/>
      <c r="K161" s="245"/>
      <c r="L161" s="170"/>
      <c r="M161" s="46"/>
      <c r="N161" s="49"/>
      <c r="O161" s="46"/>
      <c r="P161" s="81"/>
      <c r="Q161" s="16"/>
      <c r="R161" s="39"/>
      <c r="S161" s="39"/>
      <c r="T161" s="16"/>
      <c r="U161" s="39"/>
      <c r="V161" s="135"/>
      <c r="W161" s="135"/>
      <c r="X161" s="242"/>
      <c r="Y161" s="243"/>
    </row>
    <row r="162" spans="2:25" ht="12.75" hidden="1">
      <c r="B162" s="259"/>
      <c r="C162" s="46"/>
      <c r="D162" s="47"/>
      <c r="E162" s="46"/>
      <c r="F162" s="99"/>
      <c r="G162" s="47"/>
      <c r="H162" s="105"/>
      <c r="I162" s="46"/>
      <c r="J162" s="48"/>
      <c r="K162" s="245"/>
      <c r="L162" s="170"/>
      <c r="M162" s="46"/>
      <c r="N162" s="49"/>
      <c r="O162" s="46"/>
      <c r="P162" s="81"/>
      <c r="Q162" s="16"/>
      <c r="R162" s="39"/>
      <c r="S162" s="39"/>
      <c r="T162" s="16"/>
      <c r="U162" s="39"/>
      <c r="V162" s="135"/>
      <c r="W162" s="135"/>
      <c r="X162" s="242"/>
      <c r="Y162" s="243"/>
    </row>
    <row r="163" spans="2:25" ht="12.75" hidden="1">
      <c r="B163" s="259"/>
      <c r="C163" s="46"/>
      <c r="D163" s="47"/>
      <c r="E163" s="46"/>
      <c r="F163" s="99"/>
      <c r="G163" s="47"/>
      <c r="H163" s="105"/>
      <c r="I163" s="46"/>
      <c r="J163" s="48"/>
      <c r="K163" s="245"/>
      <c r="L163" s="170"/>
      <c r="M163" s="46"/>
      <c r="N163" s="49"/>
      <c r="O163" s="46"/>
      <c r="P163" s="81"/>
      <c r="Q163" s="16"/>
      <c r="R163" s="39"/>
      <c r="S163" s="39"/>
      <c r="T163" s="16"/>
      <c r="U163" s="39"/>
      <c r="V163" s="135"/>
      <c r="W163" s="135"/>
      <c r="X163" s="242"/>
      <c r="Y163" s="243"/>
    </row>
    <row r="164" spans="2:25" ht="12.75" hidden="1">
      <c r="B164" s="260"/>
      <c r="C164" s="8"/>
      <c r="D164" s="8"/>
      <c r="E164" s="6"/>
      <c r="F164" s="165"/>
      <c r="G164" s="22"/>
      <c r="H164" s="24"/>
      <c r="I164" s="24"/>
      <c r="J164" s="4"/>
      <c r="K164" s="25"/>
      <c r="L164" s="170"/>
      <c r="M164" s="6"/>
      <c r="N164" s="7"/>
      <c r="O164" s="6"/>
      <c r="P164" s="166"/>
      <c r="Q164" s="9"/>
      <c r="R164" s="26"/>
      <c r="S164" s="26"/>
      <c r="T164" s="9"/>
      <c r="U164" s="26"/>
      <c r="V164" s="7"/>
      <c r="W164" s="7"/>
      <c r="X164" s="242"/>
      <c r="Y164" s="243"/>
    </row>
    <row r="165" spans="2:25" ht="12.75" hidden="1">
      <c r="B165" s="260"/>
      <c r="C165" s="8"/>
      <c r="D165" s="8"/>
      <c r="E165" s="6"/>
      <c r="F165" s="165"/>
      <c r="G165" s="22"/>
      <c r="H165" s="24"/>
      <c r="I165" s="24"/>
      <c r="J165" s="4"/>
      <c r="K165" s="25"/>
      <c r="L165" s="170"/>
      <c r="M165" s="6"/>
      <c r="N165" s="7"/>
      <c r="O165" s="6"/>
      <c r="P165" s="166"/>
      <c r="Q165" s="9"/>
      <c r="R165" s="26"/>
      <c r="S165" s="26"/>
      <c r="T165" s="9"/>
      <c r="U165" s="26"/>
      <c r="V165" s="7"/>
      <c r="W165" s="7"/>
      <c r="X165" s="242"/>
      <c r="Y165" s="243"/>
    </row>
    <row r="166" spans="2:25" ht="12.75" hidden="1">
      <c r="B166" s="260"/>
      <c r="C166" s="167"/>
      <c r="D166" s="8"/>
      <c r="E166" s="168"/>
      <c r="F166" s="165"/>
      <c r="G166" s="22"/>
      <c r="I166" s="24"/>
      <c r="J166" s="4"/>
      <c r="K166" s="25"/>
      <c r="L166" s="170"/>
      <c r="M166" s="6"/>
      <c r="N166" s="7"/>
      <c r="O166" s="6"/>
      <c r="P166" s="166"/>
      <c r="Q166" s="9"/>
      <c r="R166" s="26"/>
      <c r="S166" s="26"/>
      <c r="T166" s="9"/>
      <c r="U166" s="26"/>
      <c r="V166" s="7"/>
      <c r="W166" s="7"/>
      <c r="X166" s="242"/>
      <c r="Y166" s="243"/>
    </row>
    <row r="167" spans="2:25" ht="12.75" hidden="1">
      <c r="B167" s="260"/>
      <c r="C167" s="8"/>
      <c r="D167" s="8"/>
      <c r="E167" s="8"/>
      <c r="F167" s="165"/>
      <c r="G167" s="22"/>
      <c r="H167" s="24"/>
      <c r="I167" s="24"/>
      <c r="J167" s="4"/>
      <c r="K167" s="25"/>
      <c r="L167" s="170"/>
      <c r="M167" s="6"/>
      <c r="N167" s="7"/>
      <c r="O167" s="6"/>
      <c r="P167" s="166"/>
      <c r="Q167" s="9"/>
      <c r="R167" s="26"/>
      <c r="S167" s="26"/>
      <c r="T167" s="11"/>
      <c r="U167" s="30"/>
      <c r="V167" s="7"/>
      <c r="W167" s="7"/>
      <c r="X167" s="242"/>
      <c r="Y167" s="243"/>
    </row>
    <row r="168" spans="2:25" ht="12.75" hidden="1">
      <c r="B168" s="260"/>
      <c r="C168" s="167"/>
      <c r="D168" s="8"/>
      <c r="E168" s="168"/>
      <c r="F168" s="165"/>
      <c r="G168" s="22"/>
      <c r="H168" s="24"/>
      <c r="I168" s="24"/>
      <c r="J168" s="4"/>
      <c r="K168" s="25"/>
      <c r="L168" s="170"/>
      <c r="M168" s="6"/>
      <c r="N168" s="7"/>
      <c r="O168" s="6"/>
      <c r="P168" s="166"/>
      <c r="Q168" s="9"/>
      <c r="R168" s="26"/>
      <c r="S168" s="26"/>
      <c r="T168" s="9"/>
      <c r="U168" s="26"/>
      <c r="V168" s="7"/>
      <c r="W168" s="7"/>
      <c r="X168" s="242"/>
      <c r="Y168" s="243"/>
    </row>
    <row r="169" spans="2:25" ht="12.75" hidden="1">
      <c r="B169" s="260"/>
      <c r="C169" s="167"/>
      <c r="D169" s="8"/>
      <c r="E169" s="168"/>
      <c r="F169" s="165"/>
      <c r="G169" s="22"/>
      <c r="H169" s="24"/>
      <c r="I169" s="24"/>
      <c r="J169" s="4"/>
      <c r="K169" s="25"/>
      <c r="L169" s="170"/>
      <c r="M169" s="6"/>
      <c r="N169" s="7"/>
      <c r="O169" s="6"/>
      <c r="P169" s="166"/>
      <c r="Q169" s="9"/>
      <c r="R169" s="26"/>
      <c r="S169" s="26"/>
      <c r="T169" s="9"/>
      <c r="U169" s="26"/>
      <c r="V169" s="7"/>
      <c r="W169" s="7"/>
      <c r="X169" s="242"/>
      <c r="Y169" s="243"/>
    </row>
    <row r="170" spans="2:25" ht="12.75" hidden="1">
      <c r="B170" s="260"/>
      <c r="C170" s="8"/>
      <c r="D170" s="8"/>
      <c r="E170" s="8"/>
      <c r="F170" s="165"/>
      <c r="G170" s="22"/>
      <c r="H170" s="24"/>
      <c r="I170" s="24"/>
      <c r="J170" s="4"/>
      <c r="K170" s="25"/>
      <c r="L170" s="170"/>
      <c r="M170" s="6"/>
      <c r="N170" s="7"/>
      <c r="O170" s="6"/>
      <c r="P170" s="166"/>
      <c r="Q170" s="9"/>
      <c r="R170" s="26"/>
      <c r="S170" s="26"/>
      <c r="T170" s="9"/>
      <c r="U170" s="26"/>
      <c r="V170" s="7"/>
      <c r="W170" s="7"/>
      <c r="X170" s="242"/>
      <c r="Y170" s="243"/>
    </row>
    <row r="171" spans="2:25" ht="12.75" hidden="1">
      <c r="B171" s="260"/>
      <c r="C171" s="8"/>
      <c r="D171" s="8"/>
      <c r="E171" s="8"/>
      <c r="F171" s="165"/>
      <c r="G171" s="22"/>
      <c r="H171" s="24"/>
      <c r="I171" s="24"/>
      <c r="J171" s="4"/>
      <c r="K171" s="25"/>
      <c r="L171" s="170"/>
      <c r="M171" s="6"/>
      <c r="N171" s="7"/>
      <c r="O171" s="6"/>
      <c r="P171" s="166"/>
      <c r="Q171" s="9"/>
      <c r="R171" s="26"/>
      <c r="S171" s="26"/>
      <c r="T171" s="9"/>
      <c r="U171" s="26"/>
      <c r="V171" s="7"/>
      <c r="W171" s="7"/>
      <c r="X171" s="242"/>
      <c r="Y171" s="243"/>
    </row>
    <row r="172" spans="2:25" ht="12.75" hidden="1">
      <c r="B172" s="260"/>
      <c r="C172" s="8"/>
      <c r="D172" s="8"/>
      <c r="E172" s="8"/>
      <c r="F172" s="165"/>
      <c r="G172" s="22"/>
      <c r="H172" s="24"/>
      <c r="I172" s="24"/>
      <c r="J172" s="4"/>
      <c r="K172" s="25"/>
      <c r="L172" s="170"/>
      <c r="M172" s="6"/>
      <c r="N172" s="7"/>
      <c r="O172" s="6"/>
      <c r="P172" s="166"/>
      <c r="Q172" s="9"/>
      <c r="R172" s="26"/>
      <c r="S172" s="26"/>
      <c r="T172" s="9"/>
      <c r="U172" s="26"/>
      <c r="V172" s="7"/>
      <c r="W172" s="7"/>
      <c r="X172" s="242"/>
      <c r="Y172" s="243"/>
    </row>
    <row r="173" spans="2:25" ht="12.75" hidden="1">
      <c r="B173" s="260"/>
      <c r="C173" s="8"/>
      <c r="D173" s="8"/>
      <c r="E173" s="8"/>
      <c r="F173" s="165"/>
      <c r="G173" s="22"/>
      <c r="H173" s="24"/>
      <c r="I173" s="24"/>
      <c r="J173" s="4"/>
      <c r="K173" s="25"/>
      <c r="L173" s="170"/>
      <c r="M173" s="6"/>
      <c r="N173" s="7"/>
      <c r="O173" s="6"/>
      <c r="P173" s="166"/>
      <c r="Q173" s="9"/>
      <c r="R173" s="26"/>
      <c r="S173" s="26"/>
      <c r="T173" s="9"/>
      <c r="U173" s="26"/>
      <c r="V173" s="7"/>
      <c r="W173" s="7"/>
      <c r="X173" s="242"/>
      <c r="Y173" s="243"/>
    </row>
    <row r="174" spans="2:25" ht="12.75" hidden="1">
      <c r="B174" s="260"/>
      <c r="C174" s="8"/>
      <c r="D174" s="8"/>
      <c r="E174" s="8"/>
      <c r="F174" s="165"/>
      <c r="G174" s="22"/>
      <c r="H174" s="24"/>
      <c r="I174" s="24"/>
      <c r="J174" s="4"/>
      <c r="K174" s="25"/>
      <c r="L174" s="170"/>
      <c r="M174" s="6"/>
      <c r="N174" s="7"/>
      <c r="O174" s="6"/>
      <c r="P174" s="166"/>
      <c r="Q174" s="9"/>
      <c r="R174" s="26"/>
      <c r="S174" s="26"/>
      <c r="T174" s="9"/>
      <c r="U174" s="26"/>
      <c r="V174" s="7"/>
      <c r="W174" s="7"/>
      <c r="X174" s="242"/>
      <c r="Y174" s="243"/>
    </row>
    <row r="175" spans="2:25" ht="12.75" hidden="1">
      <c r="B175" s="260"/>
      <c r="C175" s="8"/>
      <c r="D175" s="8"/>
      <c r="E175" s="8"/>
      <c r="F175" s="165"/>
      <c r="G175" s="22"/>
      <c r="H175" s="24"/>
      <c r="I175" s="24"/>
      <c r="J175" s="4"/>
      <c r="K175" s="25"/>
      <c r="L175" s="170"/>
      <c r="M175" s="6"/>
      <c r="N175" s="7"/>
      <c r="O175" s="6"/>
      <c r="P175" s="166"/>
      <c r="Q175" s="9"/>
      <c r="R175" s="26"/>
      <c r="S175" s="26"/>
      <c r="T175" s="9"/>
      <c r="U175" s="26"/>
      <c r="V175" s="7"/>
      <c r="W175" s="7"/>
      <c r="X175" s="242"/>
      <c r="Y175" s="243"/>
    </row>
    <row r="176" spans="2:25" ht="12.75" hidden="1">
      <c r="B176" s="260"/>
      <c r="C176" s="8"/>
      <c r="D176" s="8"/>
      <c r="E176" s="8"/>
      <c r="F176" s="165"/>
      <c r="G176" s="22"/>
      <c r="H176" s="24"/>
      <c r="I176" s="24"/>
      <c r="J176" s="4"/>
      <c r="K176" s="25"/>
      <c r="L176" s="170"/>
      <c r="M176" s="6"/>
      <c r="N176" s="7"/>
      <c r="O176" s="6"/>
      <c r="P176" s="166"/>
      <c r="Q176" s="9"/>
      <c r="R176" s="26"/>
      <c r="S176" s="26"/>
      <c r="T176" s="9"/>
      <c r="U176" s="26"/>
      <c r="V176" s="7"/>
      <c r="W176" s="7"/>
      <c r="X176" s="242"/>
      <c r="Y176" s="243"/>
    </row>
    <row r="177" spans="2:25" ht="12.75" hidden="1">
      <c r="B177" s="260"/>
      <c r="C177" s="8"/>
      <c r="D177" s="8"/>
      <c r="E177" s="8"/>
      <c r="F177" s="165"/>
      <c r="G177" s="22"/>
      <c r="H177" s="24"/>
      <c r="I177" s="24"/>
      <c r="J177" s="4"/>
      <c r="K177" s="25"/>
      <c r="L177" s="170"/>
      <c r="M177" s="6"/>
      <c r="N177" s="7"/>
      <c r="O177" s="6"/>
      <c r="P177" s="166"/>
      <c r="Q177" s="9"/>
      <c r="R177" s="26"/>
      <c r="S177" s="26"/>
      <c r="T177" s="9"/>
      <c r="U177" s="26"/>
      <c r="V177" s="7"/>
      <c r="W177" s="7"/>
      <c r="X177" s="242"/>
      <c r="Y177" s="243"/>
    </row>
    <row r="178" spans="2:25" ht="12.75" hidden="1">
      <c r="B178" s="260"/>
      <c r="C178" s="8"/>
      <c r="D178" s="8"/>
      <c r="E178" s="8"/>
      <c r="F178" s="165"/>
      <c r="G178" s="22"/>
      <c r="H178" s="24"/>
      <c r="I178" s="24"/>
      <c r="J178" s="4"/>
      <c r="K178" s="25"/>
      <c r="L178" s="170"/>
      <c r="M178" s="6"/>
      <c r="N178" s="7"/>
      <c r="O178" s="6"/>
      <c r="P178" s="166"/>
      <c r="Q178" s="9"/>
      <c r="R178" s="26"/>
      <c r="S178" s="26"/>
      <c r="T178" s="9"/>
      <c r="U178" s="26"/>
      <c r="V178" s="7"/>
      <c r="W178" s="7"/>
      <c r="X178" s="242"/>
      <c r="Y178" s="243"/>
    </row>
    <row r="179" spans="2:25" ht="12.75" hidden="1">
      <c r="B179" s="260"/>
      <c r="C179" s="8"/>
      <c r="D179" s="8"/>
      <c r="E179" s="8"/>
      <c r="F179" s="165"/>
      <c r="G179" s="22"/>
      <c r="H179" s="24"/>
      <c r="I179" s="24"/>
      <c r="J179" s="4"/>
      <c r="K179" s="25"/>
      <c r="L179" s="170"/>
      <c r="M179" s="6"/>
      <c r="N179" s="7"/>
      <c r="O179" s="6"/>
      <c r="P179" s="166"/>
      <c r="Q179" s="9"/>
      <c r="R179" s="26"/>
      <c r="S179" s="26"/>
      <c r="T179" s="9"/>
      <c r="U179" s="26"/>
      <c r="V179" s="7"/>
      <c r="W179" s="7"/>
      <c r="X179" s="242"/>
      <c r="Y179" s="243"/>
    </row>
    <row r="180" spans="2:25" ht="12.75" hidden="1">
      <c r="B180" s="260"/>
      <c r="C180" s="8"/>
      <c r="D180" s="8"/>
      <c r="E180" s="8"/>
      <c r="F180" s="165"/>
      <c r="G180" s="22"/>
      <c r="H180" s="24"/>
      <c r="I180" s="24"/>
      <c r="J180" s="4"/>
      <c r="K180" s="25"/>
      <c r="L180" s="170"/>
      <c r="M180" s="6"/>
      <c r="N180" s="7"/>
      <c r="O180" s="6"/>
      <c r="P180" s="166"/>
      <c r="Q180" s="9"/>
      <c r="R180" s="26"/>
      <c r="S180" s="26"/>
      <c r="T180" s="9"/>
      <c r="U180" s="26"/>
      <c r="V180" s="7"/>
      <c r="W180" s="7"/>
      <c r="X180" s="242"/>
      <c r="Y180" s="243"/>
    </row>
    <row r="181" spans="2:25" ht="12.75" hidden="1">
      <c r="B181" s="260"/>
      <c r="C181" s="8"/>
      <c r="D181" s="8"/>
      <c r="E181" s="8"/>
      <c r="F181" s="165"/>
      <c r="G181" s="22"/>
      <c r="H181" s="24"/>
      <c r="I181" s="24"/>
      <c r="J181" s="4"/>
      <c r="K181" s="25"/>
      <c r="L181" s="170"/>
      <c r="M181" s="6"/>
      <c r="N181" s="7"/>
      <c r="O181" s="6"/>
      <c r="P181" s="166"/>
      <c r="Q181" s="9"/>
      <c r="R181" s="26"/>
      <c r="S181" s="26"/>
      <c r="T181" s="9"/>
      <c r="U181" s="26"/>
      <c r="V181" s="7"/>
      <c r="W181" s="7"/>
      <c r="X181" s="242"/>
      <c r="Y181" s="243"/>
    </row>
    <row r="182" spans="2:25" ht="12.75" hidden="1">
      <c r="B182" s="260"/>
      <c r="C182" s="8"/>
      <c r="D182" s="8"/>
      <c r="E182" s="8"/>
      <c r="F182" s="165"/>
      <c r="G182" s="22"/>
      <c r="H182" s="24"/>
      <c r="I182" s="24"/>
      <c r="J182" s="4"/>
      <c r="K182" s="25"/>
      <c r="L182" s="170"/>
      <c r="M182" s="6"/>
      <c r="N182" s="7"/>
      <c r="O182" s="6"/>
      <c r="P182" s="166"/>
      <c r="Q182" s="9"/>
      <c r="R182" s="26"/>
      <c r="S182" s="26"/>
      <c r="T182" s="9"/>
      <c r="U182" s="26"/>
      <c r="V182" s="7"/>
      <c r="W182" s="7"/>
      <c r="X182" s="242"/>
      <c r="Y182" s="243"/>
    </row>
    <row r="183" spans="2:25" ht="12.75" hidden="1">
      <c r="B183" s="260"/>
      <c r="C183" s="8"/>
      <c r="D183" s="8"/>
      <c r="E183" s="8"/>
      <c r="F183" s="165"/>
      <c r="G183" s="22"/>
      <c r="H183" s="24"/>
      <c r="I183" s="24"/>
      <c r="J183" s="4"/>
      <c r="K183" s="25"/>
      <c r="L183" s="170"/>
      <c r="M183" s="6"/>
      <c r="N183" s="7"/>
      <c r="O183" s="6"/>
      <c r="P183" s="166"/>
      <c r="Q183" s="9"/>
      <c r="R183" s="26"/>
      <c r="S183" s="26"/>
      <c r="T183" s="9"/>
      <c r="U183" s="26"/>
      <c r="V183" s="7"/>
      <c r="W183" s="7"/>
      <c r="X183" s="242"/>
      <c r="Y183" s="243"/>
    </row>
    <row r="184" spans="2:25" ht="12.75" hidden="1">
      <c r="B184" s="260"/>
      <c r="C184" s="8"/>
      <c r="D184" s="8"/>
      <c r="E184" s="8"/>
      <c r="F184" s="165"/>
      <c r="G184" s="22"/>
      <c r="H184" s="24"/>
      <c r="I184" s="24"/>
      <c r="J184" s="4"/>
      <c r="K184" s="25"/>
      <c r="L184" s="170"/>
      <c r="M184" s="6"/>
      <c r="N184" s="7"/>
      <c r="O184" s="6"/>
      <c r="P184" s="166"/>
      <c r="Q184" s="9"/>
      <c r="R184" s="26"/>
      <c r="S184" s="26"/>
      <c r="T184" s="9"/>
      <c r="U184" s="26"/>
      <c r="V184" s="7"/>
      <c r="W184" s="7"/>
      <c r="X184" s="242"/>
      <c r="Y184" s="243"/>
    </row>
    <row r="185" spans="2:25" ht="12.75" hidden="1">
      <c r="B185" s="260"/>
      <c r="C185" s="8"/>
      <c r="D185" s="8"/>
      <c r="E185" s="8"/>
      <c r="F185" s="165"/>
      <c r="G185" s="22"/>
      <c r="H185" s="24"/>
      <c r="I185" s="24"/>
      <c r="J185" s="4"/>
      <c r="K185" s="25"/>
      <c r="L185" s="170"/>
      <c r="M185" s="6"/>
      <c r="N185" s="7"/>
      <c r="O185" s="6"/>
      <c r="P185" s="166"/>
      <c r="Q185" s="9"/>
      <c r="R185" s="26"/>
      <c r="S185" s="26"/>
      <c r="T185" s="9"/>
      <c r="U185" s="26"/>
      <c r="V185" s="7"/>
      <c r="W185" s="7"/>
      <c r="X185" s="242"/>
      <c r="Y185" s="243"/>
    </row>
    <row r="186" spans="2:25" ht="12.75" hidden="1">
      <c r="B186" s="260"/>
      <c r="C186" s="8"/>
      <c r="D186" s="8"/>
      <c r="E186" s="8"/>
      <c r="F186" s="165"/>
      <c r="G186" s="22"/>
      <c r="H186" s="24"/>
      <c r="I186" s="24"/>
      <c r="J186" s="4"/>
      <c r="K186" s="25"/>
      <c r="L186" s="170"/>
      <c r="M186" s="6"/>
      <c r="N186" s="7"/>
      <c r="O186" s="6"/>
      <c r="P186" s="166"/>
      <c r="Q186" s="9"/>
      <c r="R186" s="26"/>
      <c r="S186" s="26"/>
      <c r="T186" s="9"/>
      <c r="U186" s="26"/>
      <c r="V186" s="7"/>
      <c r="W186" s="7"/>
      <c r="X186" s="242"/>
      <c r="Y186" s="243"/>
    </row>
    <row r="187" spans="2:25" ht="12.75" hidden="1">
      <c r="B187" s="260"/>
      <c r="C187" s="8"/>
      <c r="D187" s="8"/>
      <c r="E187" s="8"/>
      <c r="F187" s="165"/>
      <c r="G187" s="22"/>
      <c r="H187" s="24"/>
      <c r="I187" s="24"/>
      <c r="J187" s="4"/>
      <c r="K187" s="25"/>
      <c r="L187" s="170"/>
      <c r="M187" s="6"/>
      <c r="N187" s="7"/>
      <c r="O187" s="6"/>
      <c r="P187" s="166"/>
      <c r="Q187" s="9"/>
      <c r="R187" s="26"/>
      <c r="S187" s="26"/>
      <c r="T187" s="9"/>
      <c r="U187" s="26"/>
      <c r="V187" s="7"/>
      <c r="W187" s="7"/>
      <c r="X187" s="242"/>
      <c r="Y187" s="243"/>
    </row>
    <row r="188" spans="2:25" ht="12.75" hidden="1">
      <c r="B188" s="259"/>
      <c r="C188" s="46"/>
      <c r="D188" s="47"/>
      <c r="E188" s="46"/>
      <c r="F188" s="99"/>
      <c r="G188" s="47"/>
      <c r="H188" s="105"/>
      <c r="I188" s="46"/>
      <c r="J188" s="48"/>
      <c r="K188" s="245"/>
      <c r="L188" s="170"/>
      <c r="M188" s="46"/>
      <c r="N188" s="49"/>
      <c r="O188" s="46"/>
      <c r="P188" s="81"/>
      <c r="Q188" s="16"/>
      <c r="R188" s="39"/>
      <c r="S188" s="39"/>
      <c r="T188" s="16"/>
      <c r="U188" s="39"/>
      <c r="V188" s="135"/>
      <c r="W188" s="135"/>
      <c r="X188" s="242"/>
      <c r="Y188" s="243"/>
    </row>
    <row r="189" spans="2:25" ht="19.5" customHeight="1">
      <c r="B189" s="264"/>
      <c r="C189" s="265"/>
      <c r="D189" s="265"/>
      <c r="E189" s="265"/>
      <c r="F189" s="266"/>
      <c r="G189" s="265"/>
      <c r="H189" s="267" t="s">
        <v>2014</v>
      </c>
      <c r="I189" s="268"/>
      <c r="J189" s="268"/>
      <c r="K189" s="269"/>
      <c r="L189" s="270"/>
      <c r="M189" s="267"/>
      <c r="N189" s="268"/>
      <c r="O189" s="271"/>
      <c r="P189" s="272"/>
      <c r="Q189" s="272">
        <f>SUBTOTAL(109,Q5:Q188)</f>
        <v>114660</v>
      </c>
      <c r="R189" s="272">
        <f>SUBTOTAL(109,R5:R188)</f>
        <v>9493.1</v>
      </c>
      <c r="S189" s="272">
        <f>SUBTOTAL(109,S5:S188)</f>
        <v>21370.600000000002</v>
      </c>
      <c r="T189" s="272">
        <f>SUBTOTAL(109,T5:T188)</f>
        <v>102782.5</v>
      </c>
      <c r="U189" s="273"/>
      <c r="V189" s="274"/>
      <c r="W189" s="274"/>
      <c r="X189" s="275"/>
      <c r="Y189" s="276"/>
    </row>
    <row r="191" ht="19.5" customHeight="1">
      <c r="H191" s="94"/>
    </row>
    <row r="65469" ht="19.5" customHeight="1">
      <c r="B65469" s="263"/>
    </row>
    <row r="65470" ht="19.5" customHeight="1">
      <c r="B65470" s="263"/>
    </row>
    <row r="65471" ht="19.5" customHeight="1">
      <c r="B65471" s="263"/>
    </row>
    <row r="65472" ht="19.5" customHeight="1">
      <c r="B65472" s="263"/>
    </row>
    <row r="65473" ht="19.5" customHeight="1">
      <c r="B65473" s="263"/>
    </row>
    <row r="65474" ht="19.5" customHeight="1">
      <c r="B65474" s="263"/>
    </row>
    <row r="65475" ht="19.5" customHeight="1">
      <c r="B65475" s="263"/>
    </row>
    <row r="65476" ht="19.5" customHeight="1">
      <c r="B65476" s="263"/>
    </row>
    <row r="65477" ht="19.5" customHeight="1">
      <c r="B65477" s="263"/>
    </row>
    <row r="65478" ht="19.5" customHeight="1">
      <c r="B65478" s="263"/>
    </row>
    <row r="65479" ht="19.5" customHeight="1">
      <c r="B65479" s="263"/>
    </row>
    <row r="65480" ht="19.5" customHeight="1">
      <c r="B65480" s="263"/>
    </row>
    <row r="65481" ht="19.5" customHeight="1">
      <c r="B65481" s="263"/>
    </row>
    <row r="65482" ht="19.5" customHeight="1">
      <c r="B65482" s="263"/>
    </row>
    <row r="65483" ht="19.5" customHeight="1">
      <c r="B65483" s="263"/>
    </row>
    <row r="65484" ht="19.5" customHeight="1">
      <c r="B65484" s="263"/>
    </row>
    <row r="65485" ht="19.5" customHeight="1">
      <c r="B65485" s="263"/>
    </row>
    <row r="65486" ht="19.5" customHeight="1">
      <c r="B65486" s="263"/>
    </row>
    <row r="65487" ht="19.5" customHeight="1">
      <c r="B65487" s="263"/>
    </row>
    <row r="65488" ht="19.5" customHeight="1">
      <c r="B65488" s="263"/>
    </row>
    <row r="65489" ht="19.5" customHeight="1">
      <c r="B65489" s="263"/>
    </row>
    <row r="65490" ht="19.5" customHeight="1">
      <c r="B65490" s="263"/>
    </row>
    <row r="65491" ht="19.5" customHeight="1">
      <c r="B65491" s="263"/>
    </row>
    <row r="65492" ht="19.5" customHeight="1">
      <c r="B65492" s="263"/>
    </row>
    <row r="65493" ht="19.5" customHeight="1">
      <c r="B65493" s="263"/>
    </row>
    <row r="65494" ht="19.5" customHeight="1">
      <c r="B65494" s="263"/>
    </row>
    <row r="65495" ht="19.5" customHeight="1">
      <c r="B65495" s="263"/>
    </row>
    <row r="65496" ht="19.5" customHeight="1">
      <c r="B65496" s="263"/>
    </row>
    <row r="65497" ht="19.5" customHeight="1">
      <c r="B65497" s="263"/>
    </row>
    <row r="65498" ht="19.5" customHeight="1">
      <c r="B65498" s="263"/>
    </row>
    <row r="65499" ht="19.5" customHeight="1">
      <c r="B65499" s="263"/>
    </row>
    <row r="65500" ht="19.5" customHeight="1">
      <c r="B65500" s="263"/>
    </row>
    <row r="65501" ht="19.5" customHeight="1">
      <c r="B65501" s="263"/>
    </row>
    <row r="65502" ht="19.5" customHeight="1">
      <c r="B65502" s="263"/>
    </row>
    <row r="65503" ht="19.5" customHeight="1">
      <c r="B65503" s="263"/>
    </row>
    <row r="65504" ht="19.5" customHeight="1">
      <c r="B65504" s="263"/>
    </row>
    <row r="65505" ht="19.5" customHeight="1">
      <c r="B65505" s="263"/>
    </row>
    <row r="65506" ht="19.5" customHeight="1">
      <c r="B65506" s="263"/>
    </row>
    <row r="65507" ht="19.5" customHeight="1">
      <c r="B65507" s="263"/>
    </row>
    <row r="65508" ht="19.5" customHeight="1">
      <c r="B65508" s="263"/>
    </row>
    <row r="65509" ht="19.5" customHeight="1">
      <c r="B65509" s="263"/>
    </row>
    <row r="65510" ht="19.5" customHeight="1">
      <c r="B65510" s="263"/>
    </row>
    <row r="65511" ht="19.5" customHeight="1">
      <c r="B65511" s="263"/>
    </row>
    <row r="65512" ht="19.5" customHeight="1">
      <c r="B65512" s="263"/>
    </row>
    <row r="65513" ht="19.5" customHeight="1">
      <c r="B65513" s="263"/>
    </row>
    <row r="65514" ht="19.5" customHeight="1">
      <c r="B65514" s="263"/>
    </row>
    <row r="65515" ht="19.5" customHeight="1">
      <c r="B65515" s="263"/>
    </row>
    <row r="65516" ht="19.5" customHeight="1">
      <c r="B65516" s="263"/>
    </row>
    <row r="65517" ht="19.5" customHeight="1">
      <c r="B65517" s="263"/>
    </row>
    <row r="65518" ht="19.5" customHeight="1">
      <c r="B65518" s="263"/>
    </row>
    <row r="65519" ht="19.5" customHeight="1">
      <c r="B65519" s="263"/>
    </row>
    <row r="65520" ht="19.5" customHeight="1">
      <c r="B65520" s="263"/>
    </row>
  </sheetData>
  <sheetProtection/>
  <protectedRanges>
    <protectedRange password="C78B" sqref="K6:L7 V17 V18:W22 K10:L13 V5:W16 R25:S27 M5:S5 R6:S22 F5:F22 L8:L9 M6:P13 B5:B22 B25:B27 F25:F27 K25:P27 V25:W26 V27 K14:P22 K23:L24 Q84 Q31:Q48 Q6:Q29" name="Rango1"/>
    <protectedRange password="C78B" sqref="K189:L189" name="Rango1_45"/>
    <protectedRange password="C78B" sqref="R49:S57 K49:L57 K8:K9" name="Rango1_49"/>
    <protectedRange password="C78B" sqref="F49:F57" name="Rango1_60_15"/>
    <protectedRange password="C78B" sqref="J49:J57" name="Rango1_4_1_1_3_13_15"/>
    <protectedRange password="C78B" sqref="C49:C57" name="Rango1_13_17_15"/>
    <protectedRange password="C78B" sqref="N49:Q57 T49:T57" name="Rango1_62_17"/>
    <protectedRange password="C78B" sqref="V49:W57" name="Rango1_16_16_15"/>
    <protectedRange password="C78B" sqref="R85:S89 R188:S188 K155:L163 R155:S163 K188:L188 R58:S83 K58:L83 K85:L89" name="Rango1_69"/>
    <protectedRange password="C78B" sqref="F188 F155:F163 F58:F83 F85:F89" name="Rango1_60_18"/>
    <protectedRange password="C78B" sqref="J188 J155:J163 J58:J83 J85:J89" name="Rango1_4_1_1_3_13_18"/>
    <protectedRange password="C78B" sqref="B188:C188 B155:C163 B58:C83 B85:C89" name="Rango1_13_17_18"/>
    <protectedRange password="C78B" sqref="N85:Q89 N188:Q188 T155:T163 N155:Q163 T188 N58:Q83 T58:T83 T85:T89" name="Rango1_62_20"/>
    <protectedRange password="C78B" sqref="V188:W188 V155:W163 V58:W83 V85:W89" name="Rango1_16_16_18"/>
    <protectedRange password="C78B" sqref="R90:S92 K90:L92" name="Rango1_1"/>
    <protectedRange password="C78B" sqref="F90:F92" name="Rango1_60"/>
    <protectedRange password="C78B" sqref="J90:J92" name="Rango1_4_1_1_3_13"/>
    <protectedRange password="C78B" sqref="B90:C92" name="Rango1_13_17"/>
    <protectedRange password="C78B" sqref="T90:T92 N90:Q92" name="Rango1_62"/>
    <protectedRange password="C78B" sqref="V90:W92" name="Rango1_16_16"/>
    <protectedRange password="C78B" sqref="R93:S97 K93:L97" name="Rango1_2"/>
    <protectedRange password="C78B" sqref="F93:F97" name="Rango1_60_1"/>
    <protectedRange password="C78B" sqref="J93:J97" name="Rango1_4_1_1_3_13_1"/>
    <protectedRange password="C78B" sqref="B93:C97" name="Rango1_13_17_1"/>
    <protectedRange password="C78B" sqref="T93:T97 N93:Q97" name="Rango1_62_1"/>
    <protectedRange password="C78B" sqref="V93:W97" name="Rango1_16_16_1"/>
    <protectedRange password="C78B" sqref="R98:S102 K98:L102" name="Rango1_3"/>
    <protectedRange password="C78B" sqref="F98:F102" name="Rango1_60_2"/>
    <protectedRange password="C78B" sqref="J98:J102" name="Rango1_4_1_1_3_13_2"/>
    <protectedRange password="C78B" sqref="B98:C102" name="Rango1_13_17_2"/>
    <protectedRange password="C78B" sqref="T98:T102 N98:Q102" name="Rango1_62_2"/>
    <protectedRange password="C78B" sqref="V98:W102" name="Rango1_16_16_2"/>
    <protectedRange password="C78B" sqref="F23:F24 V23:W24 R23:S24 B23:B24 M23:P24" name="Rango1_4"/>
    <protectedRange password="C78B" sqref="R103:S103 K103:L103" name="Rango1_5"/>
    <protectedRange password="C78B" sqref="F103" name="Rango1_60_3"/>
    <protectedRange password="C78B" sqref="J103" name="Rango1_4_1_1_3_13_3"/>
    <protectedRange password="C78B" sqref="B103:C103" name="Rango1_13_17_3"/>
    <protectedRange password="C78B" sqref="T103 N103:Q103" name="Rango1_62_3"/>
    <protectedRange password="C78B" sqref="V103:W103" name="Rango1_16_16_3"/>
    <protectedRange password="C78B" sqref="R104:S109 K104:L109" name="Rango1_7"/>
    <protectedRange password="C78B" sqref="F104:F109" name="Rango1_60_5"/>
    <protectedRange password="C78B" sqref="J104:J109" name="Rango1_4_1_1_3_13_5"/>
    <protectedRange password="C78B" sqref="B104:C109" name="Rango1_13_17_5"/>
    <protectedRange password="C78B" sqref="T104:T109 N104:Q109" name="Rango1_62_5"/>
    <protectedRange password="C78B" sqref="V104:W109" name="Rango1_16_16_5"/>
    <protectedRange password="C78B" sqref="R30:S30 K30:L30 K110:L115 R110:S115" name="Rango1_8"/>
    <protectedRange password="C78B" sqref="F30 F110:F115" name="Rango1_60_6"/>
    <protectedRange password="C78B" sqref="J30 J110:J115" name="Rango1_4_1_1_3_13_6"/>
    <protectedRange password="C78B" sqref="B30:C30 B110:C115" name="Rango1_13_17_6"/>
    <protectedRange password="C78B" sqref="T30 N30:Q30 N110:Q115 T110:T115" name="Rango1_62_6"/>
    <protectedRange password="C78B" sqref="V30:W30 V110:W115" name="Rango1_16_16_6"/>
    <protectedRange password="C78B" sqref="R116:S119 K116:L119" name="Rango1_9"/>
    <protectedRange password="C78B" sqref="F116:F119" name="Rango1_60_7"/>
    <protectedRange password="C78B" sqref="J116:J119" name="Rango1_4_1_1_3_13_7"/>
    <protectedRange password="C78B" sqref="B116:C119" name="Rango1_13_17_7"/>
    <protectedRange password="C78B" sqref="T116:T119 N116:Q119" name="Rango1_62_7"/>
    <protectedRange password="C78B" sqref="V116:W119" name="Rango1_16_16_7"/>
    <protectedRange password="C78B" sqref="R120:S124 K120:L124" name="Rango1_6"/>
    <protectedRange password="C78B" sqref="F120:F124" name="Rango1_60_4"/>
    <protectedRange password="C78B" sqref="J120:J124" name="Rango1_4_1_1_3_13_4"/>
    <protectedRange password="C78B" sqref="B120:C124" name="Rango1_13_17_4"/>
    <protectedRange password="C78B" sqref="T120:T124 N120:Q124" name="Rango1_62_4"/>
    <protectedRange password="C78B" sqref="V120:W124" name="Rango1_16_16_4"/>
    <protectedRange password="C78B" sqref="K125:L132 R125:S132" name="Rango1_10"/>
    <protectedRange password="C78B" sqref="F125:F132" name="Rango1_60_8"/>
    <protectedRange password="C78B" sqref="J125:J132" name="Rango1_4_1_1_3_13_8"/>
    <protectedRange password="C78B" sqref="B132 B125:C131" name="Rango1_13_17_8"/>
    <protectedRange password="C78B" sqref="T125:T132 N125:Q132" name="Rango1_62_8"/>
    <protectedRange password="C78B" sqref="V125:W132" name="Rango1_16_16_8"/>
    <protectedRange password="C78B" sqref="R133:S135 K133:L135" name="Rango1_11"/>
    <protectedRange password="C78B" sqref="F133:F135" name="Rango1_60_9"/>
    <protectedRange password="C78B" sqref="J133:J135" name="Rango1_4_1_1_3_13_9"/>
    <protectedRange password="C78B" sqref="B133:C135" name="Rango1_13_17_9"/>
    <protectedRange password="C78B" sqref="T133:T135 N133:Q135" name="Rango1_62_9"/>
    <protectedRange password="C78B" sqref="V133:W135" name="Rango1_16_16_9"/>
    <protectedRange password="C78B" sqref="R136:S154 K136:L154" name="Rango1_12"/>
    <protectedRange password="C78B" sqref="F136:F154" name="Rango1_60_10"/>
    <protectedRange password="C78B" sqref="J136:J154" name="Rango1_4_1_1_3_13_10"/>
    <protectedRange password="C78B" sqref="B136:C154" name="Rango1_13_17_10"/>
    <protectedRange password="C78B" sqref="T136:T154 N136:Q154" name="Rango1_62_10"/>
    <protectedRange password="C78B" sqref="V136:W154" name="Rango1_16_16_10"/>
    <protectedRange password="C78B" sqref="R164:S187 K164:L187" name="Rango1_13"/>
    <protectedRange password="C78B" sqref="F164:F187" name="Rango1_60_11"/>
    <protectedRange password="C78B" sqref="J164:J187" name="Rango1_4_1_1_3_13_11"/>
    <protectedRange password="C78B" sqref="B164:C187" name="Rango1_13_17_11"/>
    <protectedRange password="C78B" sqref="T164:T187 N164:Q187" name="Rango1_62_11"/>
    <protectedRange password="C78B" sqref="V164:W187" name="Rango1_16_16_11"/>
  </protectedRanges>
  <printOptions horizontalCentered="1"/>
  <pageMargins left="0.1968503937007874" right="0.1968503937007874" top="0.3937007874015748" bottom="0.1968503937007874" header="0" footer="0"/>
  <pageSetup horizontalDpi="600" verticalDpi="600" orientation="landscape" paperSize="14" scale="60" r:id="rId1"/>
  <headerFooter scaleWithDoc="0" alignWithMargins="0">
    <oddHeader>&amp;C&amp;11
</oddHeader>
  </headerFooter>
</worksheet>
</file>

<file path=xl/worksheets/sheet2.xml><?xml version="1.0" encoding="utf-8"?>
<worksheet xmlns="http://schemas.openxmlformats.org/spreadsheetml/2006/main" xmlns:r="http://schemas.openxmlformats.org/officeDocument/2006/relationships">
  <dimension ref="A1:X323"/>
  <sheetViews>
    <sheetView zoomScale="80" zoomScaleNormal="80" zoomScaleSheetLayoutView="80" workbookViewId="0" topLeftCell="B1">
      <selection activeCell="E2" sqref="E2"/>
    </sheetView>
  </sheetViews>
  <sheetFormatPr defaultColWidth="11.421875" defaultRowHeight="19.5" customHeight="1"/>
  <cols>
    <col min="1" max="1" width="5.57421875" style="20" customWidth="1"/>
    <col min="2" max="2" width="14.421875" style="107" bestFit="1" customWidth="1"/>
    <col min="3" max="3" width="16.7109375" style="108" customWidth="1"/>
    <col min="4" max="4" width="30.28125" style="108" customWidth="1"/>
    <col min="5" max="5" width="11.8515625" style="108" customWidth="1"/>
    <col min="6" max="6" width="14.7109375" style="109" customWidth="1"/>
    <col min="7" max="7" width="11.8515625" style="108" customWidth="1"/>
    <col min="8" max="8" width="30.28125" style="19" customWidth="1"/>
    <col min="9" max="9" width="26.00390625" style="19" customWidth="1"/>
    <col min="10" max="10" width="21.140625" style="19" customWidth="1"/>
    <col min="11" max="11" width="12.28125" style="19" customWidth="1"/>
    <col min="12" max="12" width="14.57421875" style="109" customWidth="1"/>
    <col min="13" max="13" width="19.28125" style="19" customWidth="1"/>
    <col min="14" max="14" width="22.8515625" style="110" customWidth="1"/>
    <col min="15" max="15" width="11.140625" style="42" customWidth="1"/>
    <col min="16" max="16" width="11.421875" style="111" customWidth="1"/>
    <col min="17" max="17" width="11.28125" style="112" customWidth="1"/>
    <col min="18" max="18" width="15.00390625" style="112" customWidth="1"/>
    <col min="19" max="19" width="14.8515625" style="112" customWidth="1"/>
    <col min="20" max="20" width="18.7109375" style="113" customWidth="1"/>
    <col min="21" max="21" width="12.00390625" style="112" customWidth="1"/>
    <col min="22" max="22" width="32.00390625" style="127" customWidth="1"/>
    <col min="23" max="23" width="68.00390625" style="89" customWidth="1"/>
    <col min="24" max="16384" width="11.421875" style="20" customWidth="1"/>
  </cols>
  <sheetData>
    <row r="1" spans="1:24" s="60" customFormat="1" ht="65.25" customHeight="1" thickBot="1">
      <c r="A1" s="54" t="s">
        <v>20</v>
      </c>
      <c r="B1" s="54" t="s">
        <v>16</v>
      </c>
      <c r="C1" s="64" t="s">
        <v>10</v>
      </c>
      <c r="D1" s="64" t="s">
        <v>15</v>
      </c>
      <c r="E1" s="64" t="s">
        <v>2</v>
      </c>
      <c r="F1" s="56" t="s">
        <v>17</v>
      </c>
      <c r="G1" s="64" t="s">
        <v>7</v>
      </c>
      <c r="H1" s="55" t="s">
        <v>11</v>
      </c>
      <c r="I1" s="55" t="s">
        <v>14</v>
      </c>
      <c r="J1" s="55" t="s">
        <v>274</v>
      </c>
      <c r="K1" s="55" t="s">
        <v>8</v>
      </c>
      <c r="L1" s="56" t="s">
        <v>9</v>
      </c>
      <c r="M1" s="55" t="s">
        <v>0</v>
      </c>
      <c r="N1" s="55" t="s">
        <v>13</v>
      </c>
      <c r="O1" s="55" t="s">
        <v>21</v>
      </c>
      <c r="P1" s="57" t="s">
        <v>19</v>
      </c>
      <c r="Q1" s="58" t="s">
        <v>3</v>
      </c>
      <c r="R1" s="58" t="s">
        <v>4</v>
      </c>
      <c r="S1" s="58" t="s">
        <v>5</v>
      </c>
      <c r="T1" s="59" t="s">
        <v>12</v>
      </c>
      <c r="U1" s="58" t="s">
        <v>18</v>
      </c>
      <c r="V1" s="126" t="s">
        <v>1</v>
      </c>
      <c r="W1" s="126" t="s">
        <v>6</v>
      </c>
      <c r="X1" s="160" t="s">
        <v>1105</v>
      </c>
    </row>
    <row r="2" spans="2:24" ht="108" customHeight="1" thickTop="1">
      <c r="B2" s="21">
        <v>42739</v>
      </c>
      <c r="C2" s="22" t="s">
        <v>146</v>
      </c>
      <c r="D2" s="22" t="s">
        <v>143</v>
      </c>
      <c r="E2" s="22" t="s">
        <v>22</v>
      </c>
      <c r="F2" s="23">
        <v>42746</v>
      </c>
      <c r="G2" s="61">
        <v>2482436</v>
      </c>
      <c r="H2" s="62" t="s">
        <v>144</v>
      </c>
      <c r="I2" s="62" t="s">
        <v>147</v>
      </c>
      <c r="J2" s="62" t="s">
        <v>148</v>
      </c>
      <c r="K2" s="85" t="s">
        <v>214</v>
      </c>
      <c r="L2" s="23">
        <v>42794</v>
      </c>
      <c r="M2" s="24" t="s">
        <v>149</v>
      </c>
      <c r="N2" s="25" t="s">
        <v>150</v>
      </c>
      <c r="O2" s="24">
        <v>2.5</v>
      </c>
      <c r="P2" s="72">
        <v>420</v>
      </c>
      <c r="Q2" s="26">
        <v>0</v>
      </c>
      <c r="R2" s="26">
        <v>947.75</v>
      </c>
      <c r="S2" s="26">
        <v>0</v>
      </c>
      <c r="T2" s="27">
        <f aca="true" t="shared" si="0" ref="T2:T65">Q2+R2-S2</f>
        <v>947.75</v>
      </c>
      <c r="U2" s="26"/>
      <c r="V2" s="128" t="s">
        <v>151</v>
      </c>
      <c r="W2" s="128" t="s">
        <v>152</v>
      </c>
      <c r="X2" s="158"/>
    </row>
    <row r="3" spans="2:24" ht="71.25" customHeight="1">
      <c r="B3" s="21">
        <v>42739</v>
      </c>
      <c r="C3" s="22" t="s">
        <v>276</v>
      </c>
      <c r="D3" s="22" t="s">
        <v>277</v>
      </c>
      <c r="E3" s="22" t="s">
        <v>23</v>
      </c>
      <c r="F3" s="23">
        <v>42752</v>
      </c>
      <c r="G3" s="1"/>
      <c r="H3" s="3" t="s">
        <v>143</v>
      </c>
      <c r="I3" s="3" t="s">
        <v>278</v>
      </c>
      <c r="J3" s="3" t="s">
        <v>279</v>
      </c>
      <c r="K3" s="85">
        <v>325</v>
      </c>
      <c r="L3" s="23">
        <v>42822</v>
      </c>
      <c r="M3" s="24" t="s">
        <v>149</v>
      </c>
      <c r="N3" s="25" t="s">
        <v>150</v>
      </c>
      <c r="O3" s="24">
        <v>2.5</v>
      </c>
      <c r="P3" s="72">
        <v>420</v>
      </c>
      <c r="Q3" s="26">
        <v>0</v>
      </c>
      <c r="R3" s="26">
        <v>1050</v>
      </c>
      <c r="S3" s="26">
        <v>0</v>
      </c>
      <c r="T3" s="27">
        <f t="shared" si="0"/>
        <v>1050</v>
      </c>
      <c r="U3" s="26"/>
      <c r="V3" s="128" t="s">
        <v>151</v>
      </c>
      <c r="W3" s="128" t="s">
        <v>455</v>
      </c>
      <c r="X3" s="157"/>
    </row>
    <row r="4" spans="2:24" ht="143.25" customHeight="1">
      <c r="B4" s="21">
        <v>42739</v>
      </c>
      <c r="C4" s="22" t="s">
        <v>280</v>
      </c>
      <c r="D4" s="22" t="s">
        <v>171</v>
      </c>
      <c r="E4" s="22" t="s">
        <v>24</v>
      </c>
      <c r="F4" s="23">
        <v>42752</v>
      </c>
      <c r="G4" s="1"/>
      <c r="H4" s="22" t="s">
        <v>145</v>
      </c>
      <c r="I4" s="22" t="s">
        <v>172</v>
      </c>
      <c r="J4" s="22" t="s">
        <v>185</v>
      </c>
      <c r="K4" s="85">
        <v>325</v>
      </c>
      <c r="L4" s="23">
        <v>42822</v>
      </c>
      <c r="M4" s="24" t="s">
        <v>149</v>
      </c>
      <c r="N4" s="25" t="s">
        <v>150</v>
      </c>
      <c r="O4" s="24">
        <v>2.5</v>
      </c>
      <c r="P4" s="72">
        <v>420</v>
      </c>
      <c r="Q4" s="28" t="s">
        <v>186</v>
      </c>
      <c r="R4" s="72">
        <v>973</v>
      </c>
      <c r="S4" s="28" t="s">
        <v>186</v>
      </c>
      <c r="T4" s="27">
        <f t="shared" si="0"/>
        <v>973</v>
      </c>
      <c r="U4" s="26"/>
      <c r="V4" s="128" t="s">
        <v>151</v>
      </c>
      <c r="W4" s="128" t="s">
        <v>187</v>
      </c>
      <c r="X4" s="157"/>
    </row>
    <row r="5" spans="2:24" ht="126" customHeight="1">
      <c r="B5" s="21">
        <v>42739</v>
      </c>
      <c r="C5" s="22" t="s">
        <v>170</v>
      </c>
      <c r="D5" s="22" t="s">
        <v>171</v>
      </c>
      <c r="E5" s="22" t="s">
        <v>25</v>
      </c>
      <c r="F5" s="23">
        <v>42752</v>
      </c>
      <c r="G5" s="22"/>
      <c r="H5" s="24" t="s">
        <v>275</v>
      </c>
      <c r="I5" s="24" t="s">
        <v>172</v>
      </c>
      <c r="J5" s="25" t="s">
        <v>173</v>
      </c>
      <c r="K5" s="86" t="s">
        <v>316</v>
      </c>
      <c r="L5" s="23">
        <v>42822</v>
      </c>
      <c r="M5" s="24" t="s">
        <v>149</v>
      </c>
      <c r="N5" s="25" t="s">
        <v>150</v>
      </c>
      <c r="O5" s="24">
        <v>2.5</v>
      </c>
      <c r="P5" s="72">
        <v>420</v>
      </c>
      <c r="Q5" s="26">
        <v>0</v>
      </c>
      <c r="R5" s="26">
        <v>949.25</v>
      </c>
      <c r="S5" s="26">
        <v>0</v>
      </c>
      <c r="T5" s="27">
        <f t="shared" si="0"/>
        <v>949.25</v>
      </c>
      <c r="U5" s="26"/>
      <c r="V5" s="128" t="s">
        <v>151</v>
      </c>
      <c r="W5" s="129" t="s">
        <v>174</v>
      </c>
      <c r="X5" s="157"/>
    </row>
    <row r="6" spans="2:24" ht="12.75" customHeight="1" hidden="1">
      <c r="B6" s="21"/>
      <c r="C6" s="2" t="s">
        <v>153</v>
      </c>
      <c r="D6" s="3" t="s">
        <v>153</v>
      </c>
      <c r="E6" s="22" t="s">
        <v>26</v>
      </c>
      <c r="F6" s="23"/>
      <c r="G6" s="2" t="s">
        <v>153</v>
      </c>
      <c r="H6" s="3" t="s">
        <v>153</v>
      </c>
      <c r="I6" s="2" t="s">
        <v>153</v>
      </c>
      <c r="J6" s="2" t="s">
        <v>153</v>
      </c>
      <c r="K6" s="86"/>
      <c r="L6" s="23"/>
      <c r="M6" s="2" t="s">
        <v>153</v>
      </c>
      <c r="N6" s="2" t="s">
        <v>153</v>
      </c>
      <c r="O6" s="19"/>
      <c r="P6" s="72"/>
      <c r="Q6" s="26"/>
      <c r="R6" s="26"/>
      <c r="S6" s="26"/>
      <c r="T6" s="27">
        <f t="shared" si="0"/>
        <v>0</v>
      </c>
      <c r="U6" s="26"/>
      <c r="V6" s="129" t="s">
        <v>153</v>
      </c>
      <c r="W6" s="129" t="s">
        <v>153</v>
      </c>
      <c r="X6" s="157"/>
    </row>
    <row r="7" spans="2:24" ht="12.75" customHeight="1" hidden="1">
      <c r="B7" s="21"/>
      <c r="C7" s="53" t="s">
        <v>153</v>
      </c>
      <c r="D7" s="24" t="s">
        <v>153</v>
      </c>
      <c r="E7" s="22" t="s">
        <v>27</v>
      </c>
      <c r="F7" s="23"/>
      <c r="G7" s="53" t="s">
        <v>153</v>
      </c>
      <c r="H7" s="24" t="s">
        <v>153</v>
      </c>
      <c r="I7" s="53" t="s">
        <v>153</v>
      </c>
      <c r="J7" s="53" t="s">
        <v>153</v>
      </c>
      <c r="K7" s="86"/>
      <c r="L7" s="23"/>
      <c r="M7" s="53" t="s">
        <v>153</v>
      </c>
      <c r="N7" s="53" t="s">
        <v>153</v>
      </c>
      <c r="O7" s="19"/>
      <c r="P7" s="72"/>
      <c r="Q7" s="26"/>
      <c r="R7" s="26"/>
      <c r="S7" s="26"/>
      <c r="T7" s="27">
        <f t="shared" si="0"/>
        <v>0</v>
      </c>
      <c r="U7" s="26"/>
      <c r="V7" s="128" t="s">
        <v>153</v>
      </c>
      <c r="W7" s="128" t="s">
        <v>153</v>
      </c>
      <c r="X7" s="157"/>
    </row>
    <row r="8" spans="2:24" ht="12.75" customHeight="1" hidden="1">
      <c r="B8" s="21"/>
      <c r="C8" s="2" t="s">
        <v>153</v>
      </c>
      <c r="D8" s="3" t="s">
        <v>153</v>
      </c>
      <c r="E8" s="22" t="s">
        <v>28</v>
      </c>
      <c r="F8" s="23"/>
      <c r="G8" s="2" t="s">
        <v>153</v>
      </c>
      <c r="H8" s="3" t="s">
        <v>153</v>
      </c>
      <c r="I8" s="2" t="s">
        <v>153</v>
      </c>
      <c r="J8" s="2" t="s">
        <v>153</v>
      </c>
      <c r="K8" s="86"/>
      <c r="L8" s="23"/>
      <c r="M8" s="2" t="s">
        <v>153</v>
      </c>
      <c r="N8" s="2" t="s">
        <v>153</v>
      </c>
      <c r="O8" s="19"/>
      <c r="P8" s="72"/>
      <c r="Q8" s="26"/>
      <c r="R8" s="26"/>
      <c r="S8" s="26"/>
      <c r="T8" s="27">
        <f t="shared" si="0"/>
        <v>0</v>
      </c>
      <c r="U8" s="26"/>
      <c r="V8" s="129" t="s">
        <v>153</v>
      </c>
      <c r="W8" s="129" t="s">
        <v>153</v>
      </c>
      <c r="X8" s="157"/>
    </row>
    <row r="9" spans="2:24" ht="12.75" customHeight="1" hidden="1">
      <c r="B9" s="21"/>
      <c r="C9" s="52" t="s">
        <v>153</v>
      </c>
      <c r="D9" s="22" t="s">
        <v>153</v>
      </c>
      <c r="E9" s="22" t="s">
        <v>29</v>
      </c>
      <c r="F9" s="23"/>
      <c r="G9" s="52" t="s">
        <v>153</v>
      </c>
      <c r="H9" s="22" t="s">
        <v>153</v>
      </c>
      <c r="I9" s="52" t="s">
        <v>153</v>
      </c>
      <c r="J9" s="52" t="s">
        <v>153</v>
      </c>
      <c r="K9" s="86"/>
      <c r="L9" s="23"/>
      <c r="M9" s="52" t="s">
        <v>153</v>
      </c>
      <c r="N9" s="52" t="s">
        <v>153</v>
      </c>
      <c r="O9" s="24"/>
      <c r="P9" s="72"/>
      <c r="Q9" s="26"/>
      <c r="R9" s="26"/>
      <c r="S9" s="26"/>
      <c r="T9" s="27">
        <f t="shared" si="0"/>
        <v>0</v>
      </c>
      <c r="U9" s="26"/>
      <c r="V9" s="128" t="s">
        <v>153</v>
      </c>
      <c r="W9" s="128" t="s">
        <v>153</v>
      </c>
      <c r="X9" s="157"/>
    </row>
    <row r="10" spans="2:24" ht="41.25" customHeight="1">
      <c r="B10" s="21">
        <v>42772</v>
      </c>
      <c r="C10" s="22" t="s">
        <v>154</v>
      </c>
      <c r="D10" s="22" t="s">
        <v>155</v>
      </c>
      <c r="E10" s="22" t="s">
        <v>30</v>
      </c>
      <c r="F10" s="23">
        <v>42781</v>
      </c>
      <c r="G10" s="22"/>
      <c r="H10" s="22" t="s">
        <v>156</v>
      </c>
      <c r="I10" s="21" t="s">
        <v>157</v>
      </c>
      <c r="J10" s="22" t="s">
        <v>158</v>
      </c>
      <c r="K10" s="85">
        <v>325</v>
      </c>
      <c r="L10" s="23">
        <v>42822</v>
      </c>
      <c r="M10" s="22" t="s">
        <v>159</v>
      </c>
      <c r="N10" s="22" t="s">
        <v>160</v>
      </c>
      <c r="O10" s="24">
        <v>2.5</v>
      </c>
      <c r="P10" s="72">
        <v>420</v>
      </c>
      <c r="Q10" s="26">
        <v>1050</v>
      </c>
      <c r="R10" s="26">
        <v>0</v>
      </c>
      <c r="S10" s="26">
        <v>76.15</v>
      </c>
      <c r="T10" s="27">
        <f t="shared" si="0"/>
        <v>973.85</v>
      </c>
      <c r="U10" s="26"/>
      <c r="V10" s="128" t="s">
        <v>161</v>
      </c>
      <c r="W10" s="128" t="s">
        <v>208</v>
      </c>
      <c r="X10" s="157"/>
    </row>
    <row r="11" spans="2:24" ht="12.75" customHeight="1" hidden="1">
      <c r="B11" s="21" t="s">
        <v>175</v>
      </c>
      <c r="C11" s="21" t="s">
        <v>175</v>
      </c>
      <c r="D11" s="21" t="s">
        <v>175</v>
      </c>
      <c r="E11" s="22" t="s">
        <v>31</v>
      </c>
      <c r="F11" s="23"/>
      <c r="G11" s="1"/>
      <c r="H11" s="21" t="s">
        <v>175</v>
      </c>
      <c r="I11" s="21" t="s">
        <v>175</v>
      </c>
      <c r="J11" s="21" t="s">
        <v>175</v>
      </c>
      <c r="K11" s="86"/>
      <c r="L11" s="23"/>
      <c r="M11" s="21" t="s">
        <v>175</v>
      </c>
      <c r="N11" s="21" t="s">
        <v>175</v>
      </c>
      <c r="O11" s="21" t="s">
        <v>175</v>
      </c>
      <c r="P11" s="75" t="s">
        <v>175</v>
      </c>
      <c r="Q11" s="21" t="s">
        <v>175</v>
      </c>
      <c r="R11" s="26"/>
      <c r="S11" s="26"/>
      <c r="T11" s="27">
        <v>0</v>
      </c>
      <c r="U11" s="26"/>
      <c r="V11" s="128" t="s">
        <v>153</v>
      </c>
      <c r="W11" s="128" t="s">
        <v>153</v>
      </c>
      <c r="X11" s="157"/>
    </row>
    <row r="12" spans="2:24" ht="162" customHeight="1">
      <c r="B12" s="21">
        <v>42772</v>
      </c>
      <c r="C12" s="22" t="s">
        <v>167</v>
      </c>
      <c r="D12" s="22" t="s">
        <v>155</v>
      </c>
      <c r="E12" s="22" t="s">
        <v>32</v>
      </c>
      <c r="F12" s="23">
        <v>42781</v>
      </c>
      <c r="G12" s="1"/>
      <c r="H12" s="22" t="s">
        <v>168</v>
      </c>
      <c r="I12" s="21" t="s">
        <v>169</v>
      </c>
      <c r="J12" s="22" t="s">
        <v>165</v>
      </c>
      <c r="K12" s="85">
        <v>325</v>
      </c>
      <c r="L12" s="23">
        <v>42822</v>
      </c>
      <c r="M12" s="22" t="s">
        <v>159</v>
      </c>
      <c r="N12" s="22" t="s">
        <v>160</v>
      </c>
      <c r="O12" s="24">
        <v>2.5</v>
      </c>
      <c r="P12" s="72">
        <v>420</v>
      </c>
      <c r="Q12" s="26">
        <v>1050</v>
      </c>
      <c r="R12" s="26">
        <v>0</v>
      </c>
      <c r="S12" s="26">
        <v>224</v>
      </c>
      <c r="T12" s="27">
        <f t="shared" si="0"/>
        <v>826</v>
      </c>
      <c r="U12" s="26"/>
      <c r="V12" s="128" t="s">
        <v>166</v>
      </c>
      <c r="W12" s="128" t="s">
        <v>188</v>
      </c>
      <c r="X12" s="157"/>
    </row>
    <row r="13" spans="2:24" ht="162.75" customHeight="1">
      <c r="B13" s="21">
        <v>42772</v>
      </c>
      <c r="C13" s="22" t="s">
        <v>162</v>
      </c>
      <c r="D13" s="22" t="s">
        <v>155</v>
      </c>
      <c r="E13" s="22" t="s">
        <v>176</v>
      </c>
      <c r="F13" s="23">
        <v>42781</v>
      </c>
      <c r="G13" s="1"/>
      <c r="H13" s="22" t="s">
        <v>163</v>
      </c>
      <c r="I13" s="21" t="s">
        <v>164</v>
      </c>
      <c r="J13" s="22" t="s">
        <v>165</v>
      </c>
      <c r="K13" s="85">
        <v>325</v>
      </c>
      <c r="L13" s="23">
        <v>42822</v>
      </c>
      <c r="M13" s="22" t="s">
        <v>159</v>
      </c>
      <c r="N13" s="22" t="s">
        <v>160</v>
      </c>
      <c r="O13" s="24">
        <v>2.5</v>
      </c>
      <c r="P13" s="72">
        <v>420</v>
      </c>
      <c r="Q13" s="26">
        <v>1050</v>
      </c>
      <c r="R13" s="26">
        <v>0</v>
      </c>
      <c r="S13" s="26">
        <v>260.5</v>
      </c>
      <c r="T13" s="27">
        <f>Q13+R13-S13</f>
        <v>789.5</v>
      </c>
      <c r="U13" s="26"/>
      <c r="V13" s="128" t="s">
        <v>166</v>
      </c>
      <c r="W13" s="128" t="s">
        <v>188</v>
      </c>
      <c r="X13" s="157"/>
    </row>
    <row r="14" spans="2:24" ht="69.75" customHeight="1">
      <c r="B14" s="21">
        <v>42775</v>
      </c>
      <c r="C14" s="22" t="s">
        <v>177</v>
      </c>
      <c r="D14" s="22" t="s">
        <v>171</v>
      </c>
      <c r="E14" s="22" t="s">
        <v>33</v>
      </c>
      <c r="F14" s="23">
        <v>42782</v>
      </c>
      <c r="G14" s="1"/>
      <c r="H14" s="24" t="s">
        <v>178</v>
      </c>
      <c r="I14" s="24" t="s">
        <v>179</v>
      </c>
      <c r="J14" s="29" t="s">
        <v>180</v>
      </c>
      <c r="K14" s="86">
        <v>500</v>
      </c>
      <c r="L14" s="23">
        <v>42845</v>
      </c>
      <c r="M14" s="24" t="s">
        <v>194</v>
      </c>
      <c r="N14" s="22" t="s">
        <v>181</v>
      </c>
      <c r="O14" s="24">
        <v>0.5</v>
      </c>
      <c r="P14" s="72">
        <v>420</v>
      </c>
      <c r="Q14" s="26">
        <v>210</v>
      </c>
      <c r="R14" s="26">
        <v>0</v>
      </c>
      <c r="S14" s="26">
        <v>50</v>
      </c>
      <c r="T14" s="27">
        <f t="shared" si="0"/>
        <v>160</v>
      </c>
      <c r="U14" s="26"/>
      <c r="V14" s="128" t="s">
        <v>166</v>
      </c>
      <c r="W14" s="128" t="s">
        <v>189</v>
      </c>
      <c r="X14" s="157"/>
    </row>
    <row r="15" spans="2:24" ht="67.5" customHeight="1">
      <c r="B15" s="21">
        <v>42775</v>
      </c>
      <c r="C15" s="22" t="s">
        <v>182</v>
      </c>
      <c r="D15" s="22" t="s">
        <v>171</v>
      </c>
      <c r="E15" s="22" t="s">
        <v>34</v>
      </c>
      <c r="F15" s="23">
        <v>42783</v>
      </c>
      <c r="G15" s="1"/>
      <c r="H15" s="22" t="s">
        <v>183</v>
      </c>
      <c r="I15" s="21" t="s">
        <v>164</v>
      </c>
      <c r="J15" s="22" t="s">
        <v>184</v>
      </c>
      <c r="K15" s="86">
        <v>500</v>
      </c>
      <c r="L15" s="23">
        <v>42845</v>
      </c>
      <c r="M15" s="24" t="s">
        <v>194</v>
      </c>
      <c r="N15" s="22" t="s">
        <v>181</v>
      </c>
      <c r="O15" s="24">
        <v>0.5</v>
      </c>
      <c r="P15" s="72">
        <v>420</v>
      </c>
      <c r="Q15" s="26">
        <v>210</v>
      </c>
      <c r="R15" s="26">
        <v>0</v>
      </c>
      <c r="S15" s="26">
        <v>24.5</v>
      </c>
      <c r="T15" s="27">
        <f t="shared" si="0"/>
        <v>185.5</v>
      </c>
      <c r="U15" s="26"/>
      <c r="V15" s="128" t="s">
        <v>323</v>
      </c>
      <c r="W15" s="128" t="s">
        <v>189</v>
      </c>
      <c r="X15" s="157"/>
    </row>
    <row r="16" spans="2:24" ht="12.75" customHeight="1" hidden="1">
      <c r="B16" s="21"/>
      <c r="C16" s="22"/>
      <c r="D16" s="22" t="s">
        <v>153</v>
      </c>
      <c r="E16" s="22" t="s">
        <v>35</v>
      </c>
      <c r="F16" s="23"/>
      <c r="G16" s="1"/>
      <c r="H16" s="22" t="s">
        <v>153</v>
      </c>
      <c r="I16" s="22" t="s">
        <v>153</v>
      </c>
      <c r="J16" s="22" t="s">
        <v>153</v>
      </c>
      <c r="K16" s="86"/>
      <c r="L16" s="23"/>
      <c r="M16" s="22" t="s">
        <v>153</v>
      </c>
      <c r="N16" s="22" t="s">
        <v>153</v>
      </c>
      <c r="O16" s="22"/>
      <c r="P16" s="72"/>
      <c r="Q16" s="26"/>
      <c r="R16" s="26"/>
      <c r="S16" s="26"/>
      <c r="T16" s="27">
        <f t="shared" si="0"/>
        <v>0</v>
      </c>
      <c r="U16" s="26"/>
      <c r="V16" s="128" t="s">
        <v>153</v>
      </c>
      <c r="W16" s="128" t="s">
        <v>153</v>
      </c>
      <c r="X16" s="157"/>
    </row>
    <row r="17" spans="2:24" ht="56.25" customHeight="1">
      <c r="B17" s="21">
        <v>42775</v>
      </c>
      <c r="C17" s="22" t="s">
        <v>201</v>
      </c>
      <c r="D17" s="22" t="s">
        <v>171</v>
      </c>
      <c r="E17" s="22" t="s">
        <v>36</v>
      </c>
      <c r="F17" s="23">
        <v>42786</v>
      </c>
      <c r="G17" s="1"/>
      <c r="H17" s="22" t="s">
        <v>202</v>
      </c>
      <c r="I17" s="22" t="s">
        <v>203</v>
      </c>
      <c r="J17" s="22" t="s">
        <v>200</v>
      </c>
      <c r="K17" s="86">
        <v>500</v>
      </c>
      <c r="L17" s="23">
        <v>42845</v>
      </c>
      <c r="M17" s="24" t="s">
        <v>194</v>
      </c>
      <c r="N17" s="22" t="s">
        <v>181</v>
      </c>
      <c r="O17" s="24">
        <v>0.5</v>
      </c>
      <c r="P17" s="72">
        <v>420</v>
      </c>
      <c r="Q17" s="26">
        <v>210</v>
      </c>
      <c r="R17" s="26">
        <v>0</v>
      </c>
      <c r="S17" s="26">
        <v>20</v>
      </c>
      <c r="T17" s="27">
        <f t="shared" si="0"/>
        <v>190</v>
      </c>
      <c r="U17" s="26"/>
      <c r="V17" s="128" t="s">
        <v>195</v>
      </c>
      <c r="W17" s="128" t="s">
        <v>204</v>
      </c>
      <c r="X17" s="157"/>
    </row>
    <row r="18" spans="2:24" ht="107.25" customHeight="1">
      <c r="B18" s="21">
        <v>42775</v>
      </c>
      <c r="C18" s="22" t="s">
        <v>205</v>
      </c>
      <c r="D18" s="22" t="s">
        <v>171</v>
      </c>
      <c r="E18" s="22" t="s">
        <v>37</v>
      </c>
      <c r="F18" s="23">
        <v>42786</v>
      </c>
      <c r="G18" s="1"/>
      <c r="H18" s="24" t="s">
        <v>206</v>
      </c>
      <c r="I18" s="24" t="s">
        <v>199</v>
      </c>
      <c r="J18" s="22" t="s">
        <v>207</v>
      </c>
      <c r="K18" s="86">
        <v>500</v>
      </c>
      <c r="L18" s="23">
        <v>42845</v>
      </c>
      <c r="M18" s="24" t="s">
        <v>194</v>
      </c>
      <c r="N18" s="22" t="s">
        <v>181</v>
      </c>
      <c r="O18" s="24">
        <v>0.5</v>
      </c>
      <c r="P18" s="72">
        <v>420</v>
      </c>
      <c r="Q18" s="26">
        <v>210</v>
      </c>
      <c r="R18" s="26">
        <v>0</v>
      </c>
      <c r="S18" s="26">
        <v>124</v>
      </c>
      <c r="T18" s="27">
        <f t="shared" si="0"/>
        <v>86</v>
      </c>
      <c r="U18" s="30"/>
      <c r="V18" s="128" t="s">
        <v>195</v>
      </c>
      <c r="W18" s="128" t="s">
        <v>196</v>
      </c>
      <c r="X18" s="157"/>
    </row>
    <row r="19" spans="2:24" ht="108" customHeight="1">
      <c r="B19" s="21">
        <v>42775</v>
      </c>
      <c r="C19" s="22" t="s">
        <v>197</v>
      </c>
      <c r="D19" s="21" t="s">
        <v>171</v>
      </c>
      <c r="E19" s="22" t="s">
        <v>38</v>
      </c>
      <c r="F19" s="23">
        <v>42786</v>
      </c>
      <c r="G19" s="1"/>
      <c r="H19" s="22" t="s">
        <v>198</v>
      </c>
      <c r="I19" s="21" t="s">
        <v>199</v>
      </c>
      <c r="J19" s="22" t="s">
        <v>200</v>
      </c>
      <c r="K19" s="85">
        <v>500</v>
      </c>
      <c r="L19" s="23">
        <v>42845</v>
      </c>
      <c r="M19" s="24" t="s">
        <v>194</v>
      </c>
      <c r="N19" s="22" t="s">
        <v>181</v>
      </c>
      <c r="O19" s="24">
        <v>0.5</v>
      </c>
      <c r="P19" s="72">
        <v>420</v>
      </c>
      <c r="Q19" s="26">
        <v>210</v>
      </c>
      <c r="R19" s="26">
        <v>0</v>
      </c>
      <c r="S19" s="26">
        <v>44</v>
      </c>
      <c r="T19" s="27">
        <f t="shared" si="0"/>
        <v>166</v>
      </c>
      <c r="U19" s="26"/>
      <c r="V19" s="128" t="s">
        <v>195</v>
      </c>
      <c r="W19" s="128" t="s">
        <v>196</v>
      </c>
      <c r="X19" s="157"/>
    </row>
    <row r="20" spans="2:24" ht="109.5" customHeight="1">
      <c r="B20" s="21">
        <v>42775</v>
      </c>
      <c r="C20" s="21" t="s">
        <v>190</v>
      </c>
      <c r="D20" s="21" t="s">
        <v>171</v>
      </c>
      <c r="E20" s="22" t="s">
        <v>39</v>
      </c>
      <c r="F20" s="21">
        <v>42781</v>
      </c>
      <c r="G20" s="21"/>
      <c r="H20" s="21" t="s">
        <v>191</v>
      </c>
      <c r="I20" s="21" t="s">
        <v>192</v>
      </c>
      <c r="J20" s="21" t="s">
        <v>193</v>
      </c>
      <c r="K20" s="85">
        <v>500</v>
      </c>
      <c r="L20" s="23">
        <v>42845</v>
      </c>
      <c r="M20" s="24" t="s">
        <v>194</v>
      </c>
      <c r="N20" s="22" t="s">
        <v>181</v>
      </c>
      <c r="O20" s="24">
        <v>0.5</v>
      </c>
      <c r="P20" s="72">
        <v>420</v>
      </c>
      <c r="Q20" s="26">
        <v>210</v>
      </c>
      <c r="R20" s="26">
        <v>0</v>
      </c>
      <c r="S20" s="26">
        <v>54</v>
      </c>
      <c r="T20" s="27">
        <f t="shared" si="0"/>
        <v>156</v>
      </c>
      <c r="U20" s="26"/>
      <c r="V20" s="128" t="s">
        <v>195</v>
      </c>
      <c r="W20" s="128" t="s">
        <v>196</v>
      </c>
      <c r="X20" s="157"/>
    </row>
    <row r="21" spans="2:24" ht="12.75" customHeight="1" hidden="1">
      <c r="B21" s="21" t="s">
        <v>175</v>
      </c>
      <c r="C21" s="21" t="s">
        <v>175</v>
      </c>
      <c r="D21" s="21" t="s">
        <v>175</v>
      </c>
      <c r="E21" s="22" t="s">
        <v>40</v>
      </c>
      <c r="F21" s="21" t="s">
        <v>175</v>
      </c>
      <c r="G21" s="21" t="s">
        <v>175</v>
      </c>
      <c r="H21" s="21" t="s">
        <v>175</v>
      </c>
      <c r="I21" s="21" t="s">
        <v>175</v>
      </c>
      <c r="J21" s="21" t="s">
        <v>175</v>
      </c>
      <c r="K21" s="85" t="s">
        <v>175</v>
      </c>
      <c r="L21" s="23" t="s">
        <v>175</v>
      </c>
      <c r="M21" s="21" t="s">
        <v>175</v>
      </c>
      <c r="N21" s="21" t="s">
        <v>175</v>
      </c>
      <c r="O21" s="24"/>
      <c r="P21" s="72"/>
      <c r="Q21" s="26"/>
      <c r="R21" s="26"/>
      <c r="S21" s="26"/>
      <c r="T21" s="27">
        <f t="shared" si="0"/>
        <v>0</v>
      </c>
      <c r="U21" s="30"/>
      <c r="V21" s="128" t="s">
        <v>175</v>
      </c>
      <c r="W21" s="128" t="s">
        <v>175</v>
      </c>
      <c r="X21" s="157"/>
    </row>
    <row r="22" spans="2:24" ht="12.75" customHeight="1" hidden="1">
      <c r="B22" s="21" t="s">
        <v>175</v>
      </c>
      <c r="C22" s="21" t="s">
        <v>175</v>
      </c>
      <c r="D22" s="21" t="s">
        <v>175</v>
      </c>
      <c r="E22" s="22" t="s">
        <v>41</v>
      </c>
      <c r="F22" s="21" t="s">
        <v>175</v>
      </c>
      <c r="G22" s="21" t="s">
        <v>175</v>
      </c>
      <c r="H22" s="21" t="s">
        <v>175</v>
      </c>
      <c r="I22" s="21" t="s">
        <v>175</v>
      </c>
      <c r="J22" s="21" t="s">
        <v>175</v>
      </c>
      <c r="K22" s="85" t="s">
        <v>175</v>
      </c>
      <c r="L22" s="23" t="s">
        <v>175</v>
      </c>
      <c r="M22" s="21" t="s">
        <v>175</v>
      </c>
      <c r="N22" s="21" t="s">
        <v>175</v>
      </c>
      <c r="O22" s="24"/>
      <c r="P22" s="72"/>
      <c r="Q22" s="26"/>
      <c r="R22" s="26"/>
      <c r="S22" s="26"/>
      <c r="T22" s="27">
        <f t="shared" si="0"/>
        <v>0</v>
      </c>
      <c r="U22" s="26"/>
      <c r="V22" s="128" t="s">
        <v>175</v>
      </c>
      <c r="W22" s="128" t="s">
        <v>175</v>
      </c>
      <c r="X22" s="157"/>
    </row>
    <row r="23" spans="2:24" ht="12.75" customHeight="1" hidden="1">
      <c r="B23" s="21" t="s">
        <v>175</v>
      </c>
      <c r="C23" s="21" t="s">
        <v>175</v>
      </c>
      <c r="D23" s="21" t="s">
        <v>175</v>
      </c>
      <c r="E23" s="22" t="s">
        <v>42</v>
      </c>
      <c r="F23" s="21" t="s">
        <v>175</v>
      </c>
      <c r="G23" s="21" t="s">
        <v>175</v>
      </c>
      <c r="H23" s="21" t="s">
        <v>175</v>
      </c>
      <c r="I23" s="21" t="s">
        <v>175</v>
      </c>
      <c r="J23" s="21" t="s">
        <v>175</v>
      </c>
      <c r="K23" s="85" t="s">
        <v>175</v>
      </c>
      <c r="L23" s="23" t="s">
        <v>175</v>
      </c>
      <c r="M23" s="21" t="s">
        <v>175</v>
      </c>
      <c r="N23" s="21" t="s">
        <v>175</v>
      </c>
      <c r="O23" s="24"/>
      <c r="P23" s="72"/>
      <c r="Q23" s="26"/>
      <c r="R23" s="26"/>
      <c r="S23" s="26"/>
      <c r="T23" s="27">
        <f t="shared" si="0"/>
        <v>0</v>
      </c>
      <c r="U23" s="30"/>
      <c r="V23" s="128" t="s">
        <v>175</v>
      </c>
      <c r="W23" s="128" t="s">
        <v>175</v>
      </c>
      <c r="X23" s="157"/>
    </row>
    <row r="24" spans="2:24" ht="39" customHeight="1">
      <c r="B24" s="21">
        <v>42793</v>
      </c>
      <c r="C24" s="22" t="s">
        <v>209</v>
      </c>
      <c r="D24" s="22" t="s">
        <v>155</v>
      </c>
      <c r="E24" s="22" t="s">
        <v>43</v>
      </c>
      <c r="F24" s="23">
        <v>42807</v>
      </c>
      <c r="G24" s="22"/>
      <c r="H24" s="24" t="s">
        <v>210</v>
      </c>
      <c r="I24" s="24" t="s">
        <v>157</v>
      </c>
      <c r="J24" s="29" t="s">
        <v>158</v>
      </c>
      <c r="K24" s="86" t="s">
        <v>316</v>
      </c>
      <c r="L24" s="23">
        <v>42822</v>
      </c>
      <c r="M24" s="24" t="s">
        <v>211</v>
      </c>
      <c r="N24" s="25" t="s">
        <v>212</v>
      </c>
      <c r="O24" s="24">
        <v>1.5</v>
      </c>
      <c r="P24" s="72">
        <v>420</v>
      </c>
      <c r="Q24" s="26">
        <v>630</v>
      </c>
      <c r="R24" s="26">
        <v>0</v>
      </c>
      <c r="S24" s="26">
        <v>102.5</v>
      </c>
      <c r="T24" s="27">
        <f t="shared" si="0"/>
        <v>527.5</v>
      </c>
      <c r="U24" s="30"/>
      <c r="V24" s="128" t="s">
        <v>213</v>
      </c>
      <c r="W24" s="128" t="s">
        <v>208</v>
      </c>
      <c r="X24" s="157"/>
    </row>
    <row r="25" spans="2:24" ht="39.75" customHeight="1">
      <c r="B25" s="21">
        <v>42793</v>
      </c>
      <c r="C25" s="22" t="s">
        <v>296</v>
      </c>
      <c r="D25" s="22" t="s">
        <v>155</v>
      </c>
      <c r="E25" s="22" t="s">
        <v>44</v>
      </c>
      <c r="F25" s="23">
        <v>42807</v>
      </c>
      <c r="G25" s="22"/>
      <c r="H25" s="24" t="s">
        <v>456</v>
      </c>
      <c r="I25" s="21" t="s">
        <v>164</v>
      </c>
      <c r="J25" s="22" t="s">
        <v>289</v>
      </c>
      <c r="K25" s="85">
        <v>325</v>
      </c>
      <c r="L25" s="23">
        <v>42822</v>
      </c>
      <c r="M25" s="24" t="s">
        <v>211</v>
      </c>
      <c r="N25" s="25" t="s">
        <v>212</v>
      </c>
      <c r="O25" s="24">
        <v>1.5</v>
      </c>
      <c r="P25" s="72">
        <v>420</v>
      </c>
      <c r="Q25" s="26">
        <v>630</v>
      </c>
      <c r="R25" s="26">
        <v>0</v>
      </c>
      <c r="S25" s="26">
        <v>128</v>
      </c>
      <c r="T25" s="27">
        <f t="shared" si="0"/>
        <v>502</v>
      </c>
      <c r="U25" s="30"/>
      <c r="V25" s="128" t="s">
        <v>290</v>
      </c>
      <c r="W25" s="128" t="s">
        <v>291</v>
      </c>
      <c r="X25" s="157"/>
    </row>
    <row r="26" spans="2:24" ht="34.5" customHeight="1">
      <c r="B26" s="21">
        <v>42793</v>
      </c>
      <c r="C26" s="21" t="s">
        <v>287</v>
      </c>
      <c r="D26" s="21" t="s">
        <v>155</v>
      </c>
      <c r="E26" s="22" t="s">
        <v>45</v>
      </c>
      <c r="F26" s="23">
        <v>42807</v>
      </c>
      <c r="G26" s="21"/>
      <c r="H26" s="21" t="s">
        <v>288</v>
      </c>
      <c r="I26" s="21" t="s">
        <v>169</v>
      </c>
      <c r="J26" s="21" t="s">
        <v>289</v>
      </c>
      <c r="K26" s="86" t="s">
        <v>318</v>
      </c>
      <c r="L26" s="66">
        <v>42823</v>
      </c>
      <c r="M26" s="24" t="s">
        <v>211</v>
      </c>
      <c r="N26" s="25" t="s">
        <v>212</v>
      </c>
      <c r="O26" s="24">
        <v>1.5</v>
      </c>
      <c r="P26" s="72">
        <v>420</v>
      </c>
      <c r="Q26" s="26">
        <v>630</v>
      </c>
      <c r="R26" s="26">
        <v>0</v>
      </c>
      <c r="S26" s="26">
        <v>143.25</v>
      </c>
      <c r="T26" s="27">
        <f t="shared" si="0"/>
        <v>486.75</v>
      </c>
      <c r="U26" s="21"/>
      <c r="V26" s="128" t="s">
        <v>290</v>
      </c>
      <c r="W26" s="128" t="s">
        <v>291</v>
      </c>
      <c r="X26" s="157"/>
    </row>
    <row r="27" spans="2:24" ht="51.75" customHeight="1">
      <c r="B27" s="21">
        <v>42800</v>
      </c>
      <c r="C27" s="22" t="s">
        <v>297</v>
      </c>
      <c r="D27" s="22" t="s">
        <v>144</v>
      </c>
      <c r="E27" s="22" t="s">
        <v>46</v>
      </c>
      <c r="F27" s="23">
        <v>42808</v>
      </c>
      <c r="G27" s="1"/>
      <c r="H27" s="24" t="s">
        <v>298</v>
      </c>
      <c r="I27" s="24" t="s">
        <v>157</v>
      </c>
      <c r="J27" s="31" t="s">
        <v>158</v>
      </c>
      <c r="K27" s="85">
        <v>325</v>
      </c>
      <c r="L27" s="23">
        <v>42822</v>
      </c>
      <c r="M27" s="24" t="s">
        <v>457</v>
      </c>
      <c r="N27" s="25" t="s">
        <v>299</v>
      </c>
      <c r="O27" s="24">
        <v>0.5</v>
      </c>
      <c r="P27" s="72">
        <v>420</v>
      </c>
      <c r="Q27" s="26">
        <v>210</v>
      </c>
      <c r="R27" s="26">
        <v>0</v>
      </c>
      <c r="S27" s="26">
        <v>47.5</v>
      </c>
      <c r="T27" s="27">
        <f t="shared" si="0"/>
        <v>162.5</v>
      </c>
      <c r="U27" s="30"/>
      <c r="V27" s="128" t="s">
        <v>300</v>
      </c>
      <c r="W27" s="128" t="s">
        <v>208</v>
      </c>
      <c r="X27" s="157"/>
    </row>
    <row r="28" spans="2:24" ht="59.25" customHeight="1">
      <c r="B28" s="21">
        <v>42802</v>
      </c>
      <c r="C28" s="22" t="s">
        <v>301</v>
      </c>
      <c r="D28" s="22" t="s">
        <v>144</v>
      </c>
      <c r="E28" s="22" t="s">
        <v>47</v>
      </c>
      <c r="F28" s="23">
        <v>42815</v>
      </c>
      <c r="G28" s="1"/>
      <c r="H28" s="22" t="s">
        <v>302</v>
      </c>
      <c r="I28" s="24" t="s">
        <v>157</v>
      </c>
      <c r="J28" s="31" t="s">
        <v>158</v>
      </c>
      <c r="K28" s="86">
        <v>582</v>
      </c>
      <c r="L28" s="66">
        <v>42852</v>
      </c>
      <c r="M28" s="21" t="s">
        <v>303</v>
      </c>
      <c r="N28" s="25" t="s">
        <v>304</v>
      </c>
      <c r="O28" s="24">
        <v>0.5</v>
      </c>
      <c r="P28" s="72">
        <v>420</v>
      </c>
      <c r="Q28" s="26">
        <v>210</v>
      </c>
      <c r="R28" s="26">
        <v>0</v>
      </c>
      <c r="S28" s="26">
        <v>9</v>
      </c>
      <c r="T28" s="27">
        <f t="shared" si="0"/>
        <v>201</v>
      </c>
      <c r="U28" s="30"/>
      <c r="V28" s="128" t="s">
        <v>305</v>
      </c>
      <c r="W28" s="128" t="s">
        <v>208</v>
      </c>
      <c r="X28" s="157"/>
    </row>
    <row r="29" spans="2:24" ht="19.5" customHeight="1" hidden="1">
      <c r="B29" s="21" t="s">
        <v>175</v>
      </c>
      <c r="C29" s="21" t="s">
        <v>175</v>
      </c>
      <c r="D29" s="21" t="s">
        <v>175</v>
      </c>
      <c r="E29" s="22" t="s">
        <v>48</v>
      </c>
      <c r="F29" s="21" t="s">
        <v>175</v>
      </c>
      <c r="G29" s="21" t="s">
        <v>175</v>
      </c>
      <c r="H29" s="21" t="s">
        <v>175</v>
      </c>
      <c r="I29" s="21" t="s">
        <v>175</v>
      </c>
      <c r="J29" s="21" t="s">
        <v>175</v>
      </c>
      <c r="K29" s="85" t="s">
        <v>175</v>
      </c>
      <c r="L29" s="21" t="s">
        <v>175</v>
      </c>
      <c r="M29" s="21" t="s">
        <v>175</v>
      </c>
      <c r="N29" s="21" t="s">
        <v>175</v>
      </c>
      <c r="O29" s="24"/>
      <c r="P29" s="72"/>
      <c r="Q29" s="26"/>
      <c r="R29" s="26"/>
      <c r="S29" s="26"/>
      <c r="T29" s="27">
        <f t="shared" si="0"/>
        <v>0</v>
      </c>
      <c r="U29" s="30"/>
      <c r="V29" s="128" t="s">
        <v>175</v>
      </c>
      <c r="W29" s="128" t="s">
        <v>175</v>
      </c>
      <c r="X29" s="157"/>
    </row>
    <row r="30" spans="2:24" ht="81" customHeight="1">
      <c r="B30" s="21">
        <v>42803</v>
      </c>
      <c r="C30" s="22" t="s">
        <v>307</v>
      </c>
      <c r="D30" s="22" t="s">
        <v>144</v>
      </c>
      <c r="E30" s="22" t="s">
        <v>49</v>
      </c>
      <c r="F30" s="23">
        <v>42818</v>
      </c>
      <c r="G30" s="24"/>
      <c r="H30" s="24" t="s">
        <v>308</v>
      </c>
      <c r="I30" s="24" t="s">
        <v>169</v>
      </c>
      <c r="J30" s="31" t="s">
        <v>312</v>
      </c>
      <c r="K30" s="86">
        <v>582</v>
      </c>
      <c r="L30" s="66">
        <v>42852</v>
      </c>
      <c r="M30" s="24" t="s">
        <v>310</v>
      </c>
      <c r="N30" s="25" t="s">
        <v>311</v>
      </c>
      <c r="O30" s="24">
        <v>1</v>
      </c>
      <c r="P30" s="72">
        <v>420</v>
      </c>
      <c r="Q30" s="26">
        <v>420</v>
      </c>
      <c r="R30" s="26">
        <v>0</v>
      </c>
      <c r="S30" s="26">
        <v>0</v>
      </c>
      <c r="T30" s="27">
        <f>Q30+R30-S30</f>
        <v>420</v>
      </c>
      <c r="U30" s="30"/>
      <c r="V30" s="128" t="s">
        <v>458</v>
      </c>
      <c r="W30" s="128" t="s">
        <v>459</v>
      </c>
      <c r="X30" s="157"/>
    </row>
    <row r="31" spans="2:24" ht="81.75" customHeight="1">
      <c r="B31" s="21">
        <v>42803</v>
      </c>
      <c r="C31" s="22" t="s">
        <v>309</v>
      </c>
      <c r="D31" s="22" t="s">
        <v>183</v>
      </c>
      <c r="E31" s="22" t="s">
        <v>50</v>
      </c>
      <c r="F31" s="23">
        <v>42818</v>
      </c>
      <c r="G31" s="24"/>
      <c r="H31" s="24" t="s">
        <v>183</v>
      </c>
      <c r="I31" s="24" t="s">
        <v>164</v>
      </c>
      <c r="J31" s="31" t="s">
        <v>184</v>
      </c>
      <c r="K31" s="86">
        <v>582</v>
      </c>
      <c r="L31" s="66">
        <v>42852</v>
      </c>
      <c r="M31" s="24" t="s">
        <v>310</v>
      </c>
      <c r="N31" s="25" t="s">
        <v>311</v>
      </c>
      <c r="O31" s="24">
        <v>1</v>
      </c>
      <c r="P31" s="72">
        <v>420</v>
      </c>
      <c r="Q31" s="26">
        <v>420</v>
      </c>
      <c r="R31" s="26">
        <v>0</v>
      </c>
      <c r="S31" s="26">
        <v>0</v>
      </c>
      <c r="T31" s="27">
        <f t="shared" si="0"/>
        <v>420</v>
      </c>
      <c r="U31" s="30"/>
      <c r="V31" s="128" t="s">
        <v>458</v>
      </c>
      <c r="W31" s="128" t="s">
        <v>459</v>
      </c>
      <c r="X31" s="157"/>
    </row>
    <row r="32" spans="2:24" ht="56.25" customHeight="1">
      <c r="B32" s="21">
        <v>42804</v>
      </c>
      <c r="C32" s="22" t="s">
        <v>292</v>
      </c>
      <c r="D32" s="22" t="s">
        <v>144</v>
      </c>
      <c r="E32" s="22" t="s">
        <v>51</v>
      </c>
      <c r="F32" s="23">
        <v>42808</v>
      </c>
      <c r="G32" s="22"/>
      <c r="H32" s="24" t="s">
        <v>156</v>
      </c>
      <c r="I32" s="24" t="s">
        <v>157</v>
      </c>
      <c r="J32" s="31" t="s">
        <v>158</v>
      </c>
      <c r="K32" s="87" t="s">
        <v>317</v>
      </c>
      <c r="L32" s="66">
        <v>42823</v>
      </c>
      <c r="M32" s="24" t="s">
        <v>293</v>
      </c>
      <c r="N32" s="25" t="s">
        <v>294</v>
      </c>
      <c r="O32" s="24">
        <v>0.5</v>
      </c>
      <c r="P32" s="72">
        <v>420</v>
      </c>
      <c r="Q32" s="26">
        <v>210</v>
      </c>
      <c r="R32" s="26">
        <v>0</v>
      </c>
      <c r="S32" s="26">
        <v>0</v>
      </c>
      <c r="T32" s="27">
        <f t="shared" si="0"/>
        <v>210</v>
      </c>
      <c r="U32" s="30"/>
      <c r="V32" s="128" t="s">
        <v>295</v>
      </c>
      <c r="W32" s="128" t="s">
        <v>208</v>
      </c>
      <c r="X32" s="157"/>
    </row>
    <row r="33" spans="2:24" ht="117.75" customHeight="1">
      <c r="B33" s="21">
        <v>42807</v>
      </c>
      <c r="C33" s="22" t="s">
        <v>306</v>
      </c>
      <c r="D33" s="22" t="s">
        <v>155</v>
      </c>
      <c r="E33" s="22" t="s">
        <v>52</v>
      </c>
      <c r="F33" s="23">
        <v>42816</v>
      </c>
      <c r="G33" s="22"/>
      <c r="H33" s="24" t="s">
        <v>198</v>
      </c>
      <c r="I33" s="24" t="s">
        <v>199</v>
      </c>
      <c r="J33" s="31" t="s">
        <v>200</v>
      </c>
      <c r="K33" s="87">
        <v>581</v>
      </c>
      <c r="L33" s="66">
        <v>42852</v>
      </c>
      <c r="M33" s="24" t="s">
        <v>284</v>
      </c>
      <c r="N33" s="25" t="s">
        <v>285</v>
      </c>
      <c r="O33" s="24">
        <v>1.5</v>
      </c>
      <c r="P33" s="72">
        <v>420</v>
      </c>
      <c r="Q33" s="26">
        <v>630</v>
      </c>
      <c r="R33" s="26">
        <v>0</v>
      </c>
      <c r="S33" s="26">
        <v>2.35</v>
      </c>
      <c r="T33" s="27">
        <f>Q33+R33-S33</f>
        <v>627.65</v>
      </c>
      <c r="U33" s="30"/>
      <c r="V33" s="128" t="s">
        <v>286</v>
      </c>
      <c r="W33" s="128" t="s">
        <v>460</v>
      </c>
      <c r="X33" s="157"/>
    </row>
    <row r="34" spans="2:24" ht="124.5" customHeight="1">
      <c r="B34" s="21">
        <v>42807</v>
      </c>
      <c r="C34" s="22" t="s">
        <v>281</v>
      </c>
      <c r="D34" s="19" t="s">
        <v>155</v>
      </c>
      <c r="E34" s="22" t="s">
        <v>53</v>
      </c>
      <c r="F34" s="23">
        <v>42816</v>
      </c>
      <c r="G34" s="1"/>
      <c r="H34" s="22" t="s">
        <v>282</v>
      </c>
      <c r="I34" s="21" t="s">
        <v>283</v>
      </c>
      <c r="J34" s="22" t="s">
        <v>207</v>
      </c>
      <c r="K34" s="86">
        <v>582</v>
      </c>
      <c r="L34" s="66">
        <v>42852</v>
      </c>
      <c r="M34" s="24" t="s">
        <v>284</v>
      </c>
      <c r="N34" s="25" t="s">
        <v>285</v>
      </c>
      <c r="O34" s="24">
        <v>1.5</v>
      </c>
      <c r="P34" s="72">
        <v>420</v>
      </c>
      <c r="Q34" s="26">
        <v>630</v>
      </c>
      <c r="R34" s="26">
        <v>0</v>
      </c>
      <c r="S34" s="26">
        <v>160.25</v>
      </c>
      <c r="T34" s="27">
        <f t="shared" si="0"/>
        <v>469.75</v>
      </c>
      <c r="U34" s="30"/>
      <c r="V34" s="128" t="s">
        <v>286</v>
      </c>
      <c r="W34" s="128" t="s">
        <v>460</v>
      </c>
      <c r="X34" s="157"/>
    </row>
    <row r="35" spans="2:24" ht="59.25" customHeight="1">
      <c r="B35" s="21">
        <v>42811</v>
      </c>
      <c r="C35" s="22" t="s">
        <v>474</v>
      </c>
      <c r="D35" s="22" t="s">
        <v>171</v>
      </c>
      <c r="E35" s="22" t="s">
        <v>54</v>
      </c>
      <c r="F35" s="23">
        <v>42817</v>
      </c>
      <c r="G35" s="24"/>
      <c r="H35" s="24" t="s">
        <v>475</v>
      </c>
      <c r="I35" s="21" t="s">
        <v>157</v>
      </c>
      <c r="J35" s="21" t="s">
        <v>158</v>
      </c>
      <c r="K35" s="87">
        <v>581</v>
      </c>
      <c r="L35" s="66">
        <v>42852</v>
      </c>
      <c r="M35" s="22" t="s">
        <v>476</v>
      </c>
      <c r="N35" s="25" t="s">
        <v>477</v>
      </c>
      <c r="O35" s="24">
        <v>0.5</v>
      </c>
      <c r="P35" s="72">
        <v>420</v>
      </c>
      <c r="Q35" s="26">
        <v>210</v>
      </c>
      <c r="R35" s="26">
        <v>0</v>
      </c>
      <c r="S35" s="26">
        <v>110</v>
      </c>
      <c r="T35" s="27">
        <f t="shared" si="0"/>
        <v>100</v>
      </c>
      <c r="U35" s="30" t="s">
        <v>478</v>
      </c>
      <c r="V35" s="128" t="s">
        <v>479</v>
      </c>
      <c r="W35" s="128" t="s">
        <v>208</v>
      </c>
      <c r="X35" s="157"/>
    </row>
    <row r="36" spans="2:24" ht="57" customHeight="1">
      <c r="B36" s="21">
        <v>42815</v>
      </c>
      <c r="C36" s="21" t="s">
        <v>330</v>
      </c>
      <c r="D36" s="22" t="s">
        <v>155</v>
      </c>
      <c r="E36" s="22" t="s">
        <v>55</v>
      </c>
      <c r="F36" s="23">
        <v>42829</v>
      </c>
      <c r="G36" s="21"/>
      <c r="H36" s="21" t="s">
        <v>210</v>
      </c>
      <c r="I36" s="21" t="s">
        <v>157</v>
      </c>
      <c r="J36" s="21" t="s">
        <v>158</v>
      </c>
      <c r="K36" s="85">
        <v>841</v>
      </c>
      <c r="L36" s="23">
        <v>42880</v>
      </c>
      <c r="M36" s="21" t="s">
        <v>331</v>
      </c>
      <c r="N36" s="25" t="s">
        <v>332</v>
      </c>
      <c r="O36" s="24">
        <v>0.5</v>
      </c>
      <c r="P36" s="72">
        <v>420</v>
      </c>
      <c r="Q36" s="26">
        <v>210</v>
      </c>
      <c r="R36" s="26">
        <v>0</v>
      </c>
      <c r="S36" s="26">
        <v>38</v>
      </c>
      <c r="T36" s="27">
        <f t="shared" si="0"/>
        <v>172</v>
      </c>
      <c r="U36" s="30"/>
      <c r="V36" s="128" t="s">
        <v>333</v>
      </c>
      <c r="W36" s="128" t="s">
        <v>208</v>
      </c>
      <c r="X36" s="157"/>
    </row>
    <row r="37" spans="2:24" ht="77.25" customHeight="1" hidden="1">
      <c r="B37" s="21">
        <v>42816</v>
      </c>
      <c r="C37" s="22" t="s">
        <v>319</v>
      </c>
      <c r="D37" s="22" t="s">
        <v>171</v>
      </c>
      <c r="E37" s="22" t="s">
        <v>56</v>
      </c>
      <c r="F37" s="23">
        <v>42823</v>
      </c>
      <c r="G37" s="1"/>
      <c r="H37" s="22" t="s">
        <v>320</v>
      </c>
      <c r="I37" s="22" t="s">
        <v>169</v>
      </c>
      <c r="J37" s="22" t="s">
        <v>180</v>
      </c>
      <c r="K37" s="85"/>
      <c r="L37" s="23"/>
      <c r="M37" s="22" t="s">
        <v>194</v>
      </c>
      <c r="N37" s="25" t="s">
        <v>321</v>
      </c>
      <c r="O37" s="24">
        <v>0.5</v>
      </c>
      <c r="P37" s="72">
        <v>420</v>
      </c>
      <c r="Q37" s="26">
        <v>210</v>
      </c>
      <c r="R37" s="26">
        <v>0</v>
      </c>
      <c r="S37" s="26">
        <v>210</v>
      </c>
      <c r="T37" s="27">
        <f t="shared" si="0"/>
        <v>0</v>
      </c>
      <c r="U37" s="30"/>
      <c r="V37" s="128" t="s">
        <v>322</v>
      </c>
      <c r="W37" s="128" t="s">
        <v>461</v>
      </c>
      <c r="X37" s="157"/>
    </row>
    <row r="38" spans="2:24" ht="41.25" customHeight="1">
      <c r="B38" s="21">
        <v>42823</v>
      </c>
      <c r="C38" s="21" t="s">
        <v>480</v>
      </c>
      <c r="D38" s="22" t="s">
        <v>171</v>
      </c>
      <c r="E38" s="22" t="s">
        <v>57</v>
      </c>
      <c r="F38" s="21">
        <v>42836</v>
      </c>
      <c r="G38" s="21"/>
      <c r="H38" s="22" t="s">
        <v>302</v>
      </c>
      <c r="I38" s="24" t="s">
        <v>157</v>
      </c>
      <c r="J38" s="31" t="s">
        <v>158</v>
      </c>
      <c r="K38" s="86">
        <v>582</v>
      </c>
      <c r="L38" s="66">
        <v>42852</v>
      </c>
      <c r="M38" s="22" t="s">
        <v>303</v>
      </c>
      <c r="N38" s="25" t="s">
        <v>466</v>
      </c>
      <c r="O38" s="24">
        <v>1.5</v>
      </c>
      <c r="P38" s="72">
        <v>420</v>
      </c>
      <c r="Q38" s="26">
        <v>630</v>
      </c>
      <c r="R38" s="26">
        <v>0</v>
      </c>
      <c r="S38" s="26">
        <v>41</v>
      </c>
      <c r="T38" s="27">
        <f t="shared" si="0"/>
        <v>589</v>
      </c>
      <c r="U38" s="30"/>
      <c r="V38" s="128" t="s">
        <v>481</v>
      </c>
      <c r="W38" s="128" t="s">
        <v>208</v>
      </c>
      <c r="X38" s="157"/>
    </row>
    <row r="39" spans="2:24" ht="80.25" customHeight="1">
      <c r="B39" s="21">
        <v>42823</v>
      </c>
      <c r="C39" s="22" t="s">
        <v>469</v>
      </c>
      <c r="D39" s="22" t="s">
        <v>171</v>
      </c>
      <c r="E39" s="22" t="s">
        <v>58</v>
      </c>
      <c r="F39" s="23">
        <v>42835</v>
      </c>
      <c r="G39" s="22"/>
      <c r="H39" s="24" t="s">
        <v>313</v>
      </c>
      <c r="I39" s="24" t="s">
        <v>164</v>
      </c>
      <c r="J39" s="22" t="s">
        <v>314</v>
      </c>
      <c r="K39" s="85">
        <v>722</v>
      </c>
      <c r="L39" s="23">
        <v>42866</v>
      </c>
      <c r="M39" s="22" t="s">
        <v>303</v>
      </c>
      <c r="N39" s="25" t="s">
        <v>466</v>
      </c>
      <c r="O39" s="24">
        <v>1.5</v>
      </c>
      <c r="P39" s="72">
        <v>420</v>
      </c>
      <c r="Q39" s="26">
        <v>630</v>
      </c>
      <c r="R39" s="26">
        <v>0</v>
      </c>
      <c r="S39" s="26">
        <v>212</v>
      </c>
      <c r="T39" s="27">
        <f t="shared" si="0"/>
        <v>418</v>
      </c>
      <c r="U39" s="30"/>
      <c r="V39" s="128" t="s">
        <v>467</v>
      </c>
      <c r="W39" s="128" t="s">
        <v>468</v>
      </c>
      <c r="X39" s="157"/>
    </row>
    <row r="40" spans="2:24" ht="81.75" customHeight="1">
      <c r="B40" s="21">
        <v>42823</v>
      </c>
      <c r="C40" s="22" t="s">
        <v>465</v>
      </c>
      <c r="D40" s="22" t="s">
        <v>171</v>
      </c>
      <c r="E40" s="22" t="s">
        <v>59</v>
      </c>
      <c r="F40" s="23">
        <v>42832</v>
      </c>
      <c r="G40" s="22"/>
      <c r="H40" s="22" t="s">
        <v>315</v>
      </c>
      <c r="I40" s="21" t="s">
        <v>179</v>
      </c>
      <c r="J40" s="22" t="s">
        <v>314</v>
      </c>
      <c r="K40" s="85">
        <v>722</v>
      </c>
      <c r="L40" s="23">
        <v>42866</v>
      </c>
      <c r="M40" s="22" t="s">
        <v>303</v>
      </c>
      <c r="N40" s="25" t="s">
        <v>466</v>
      </c>
      <c r="O40" s="24">
        <v>1.5</v>
      </c>
      <c r="P40" s="72">
        <v>420</v>
      </c>
      <c r="Q40" s="26">
        <v>630</v>
      </c>
      <c r="R40" s="26">
        <v>0</v>
      </c>
      <c r="S40" s="26">
        <v>99</v>
      </c>
      <c r="T40" s="27">
        <f t="shared" si="0"/>
        <v>531</v>
      </c>
      <c r="U40" s="30"/>
      <c r="V40" s="128" t="s">
        <v>467</v>
      </c>
      <c r="W40" s="128" t="s">
        <v>468</v>
      </c>
      <c r="X40" s="157"/>
    </row>
    <row r="41" spans="2:24" ht="111.75" customHeight="1">
      <c r="B41" s="21">
        <v>42829</v>
      </c>
      <c r="C41" s="22" t="s">
        <v>324</v>
      </c>
      <c r="D41" s="22" t="s">
        <v>155</v>
      </c>
      <c r="E41" s="22" t="s">
        <v>60</v>
      </c>
      <c r="F41" s="23">
        <v>42845</v>
      </c>
      <c r="G41" s="22"/>
      <c r="H41" s="24" t="s">
        <v>327</v>
      </c>
      <c r="I41" s="24" t="s">
        <v>325</v>
      </c>
      <c r="J41" s="22" t="s">
        <v>326</v>
      </c>
      <c r="K41" s="85">
        <v>999</v>
      </c>
      <c r="L41" s="23">
        <v>42895</v>
      </c>
      <c r="M41" s="24" t="s">
        <v>211</v>
      </c>
      <c r="N41" s="25" t="s">
        <v>328</v>
      </c>
      <c r="O41" s="24">
        <v>2.5</v>
      </c>
      <c r="P41" s="72">
        <v>420</v>
      </c>
      <c r="Q41" s="26">
        <v>1050</v>
      </c>
      <c r="R41" s="26">
        <v>0</v>
      </c>
      <c r="S41" s="26">
        <v>200.06</v>
      </c>
      <c r="T41" s="27">
        <f t="shared" si="0"/>
        <v>849.94</v>
      </c>
      <c r="U41" s="30"/>
      <c r="V41" s="128" t="s">
        <v>329</v>
      </c>
      <c r="W41" s="128" t="s">
        <v>741</v>
      </c>
      <c r="X41" s="157"/>
    </row>
    <row r="42" spans="2:24" ht="60" customHeight="1">
      <c r="B42" s="21">
        <v>42832</v>
      </c>
      <c r="C42" s="22" t="s">
        <v>555</v>
      </c>
      <c r="D42" s="22" t="s">
        <v>144</v>
      </c>
      <c r="E42" s="22" t="s">
        <v>61</v>
      </c>
      <c r="F42" s="23">
        <v>42843</v>
      </c>
      <c r="G42" s="22"/>
      <c r="H42" s="22" t="s">
        <v>320</v>
      </c>
      <c r="I42" s="21" t="s">
        <v>169</v>
      </c>
      <c r="J42" s="22" t="s">
        <v>180</v>
      </c>
      <c r="K42" s="85">
        <v>766</v>
      </c>
      <c r="L42" s="23">
        <v>42870</v>
      </c>
      <c r="M42" s="24" t="s">
        <v>228</v>
      </c>
      <c r="N42" s="25" t="s">
        <v>556</v>
      </c>
      <c r="O42" s="24">
        <v>0.5</v>
      </c>
      <c r="P42" s="72">
        <v>420</v>
      </c>
      <c r="Q42" s="26">
        <v>210</v>
      </c>
      <c r="R42" s="26">
        <v>0</v>
      </c>
      <c r="S42" s="26">
        <v>17</v>
      </c>
      <c r="T42" s="27">
        <f t="shared" si="0"/>
        <v>193</v>
      </c>
      <c r="U42" s="30"/>
      <c r="V42" s="128" t="s">
        <v>557</v>
      </c>
      <c r="W42" s="128" t="s">
        <v>638</v>
      </c>
      <c r="X42" s="157"/>
    </row>
    <row r="43" spans="2:24" ht="81" customHeight="1">
      <c r="B43" s="21">
        <v>42832</v>
      </c>
      <c r="C43" s="21" t="s">
        <v>560</v>
      </c>
      <c r="D43" s="22" t="s">
        <v>144</v>
      </c>
      <c r="E43" s="22" t="s">
        <v>62</v>
      </c>
      <c r="F43" s="21">
        <v>42846</v>
      </c>
      <c r="G43" s="21"/>
      <c r="H43" s="21" t="s">
        <v>198</v>
      </c>
      <c r="I43" s="21" t="s">
        <v>199</v>
      </c>
      <c r="J43" s="21" t="s">
        <v>200</v>
      </c>
      <c r="K43" s="84">
        <v>782</v>
      </c>
      <c r="L43" s="23">
        <v>42872</v>
      </c>
      <c r="M43" s="24" t="s">
        <v>228</v>
      </c>
      <c r="N43" s="25" t="s">
        <v>556</v>
      </c>
      <c r="O43" s="24">
        <v>0.5</v>
      </c>
      <c r="P43" s="72">
        <v>420</v>
      </c>
      <c r="Q43" s="26">
        <v>210</v>
      </c>
      <c r="R43" s="26">
        <v>0</v>
      </c>
      <c r="S43" s="26">
        <v>0</v>
      </c>
      <c r="T43" s="27">
        <f t="shared" si="0"/>
        <v>210</v>
      </c>
      <c r="U43" s="30"/>
      <c r="V43" s="128" t="s">
        <v>561</v>
      </c>
      <c r="W43" s="128" t="s">
        <v>639</v>
      </c>
      <c r="X43" s="157"/>
    </row>
    <row r="44" spans="2:24" ht="13.5" customHeight="1" hidden="1">
      <c r="B44" s="23" t="s">
        <v>175</v>
      </c>
      <c r="C44" s="23" t="s">
        <v>175</v>
      </c>
      <c r="D44" s="23" t="s">
        <v>175</v>
      </c>
      <c r="E44" s="22" t="s">
        <v>63</v>
      </c>
      <c r="F44" s="23" t="s">
        <v>175</v>
      </c>
      <c r="G44" s="22"/>
      <c r="H44" s="23" t="s">
        <v>175</v>
      </c>
      <c r="I44" s="23" t="s">
        <v>175</v>
      </c>
      <c r="J44" s="23" t="s">
        <v>175</v>
      </c>
      <c r="K44" s="85"/>
      <c r="L44" s="23"/>
      <c r="M44" s="23" t="s">
        <v>175</v>
      </c>
      <c r="N44" s="23" t="s">
        <v>175</v>
      </c>
      <c r="O44" s="24"/>
      <c r="P44" s="72"/>
      <c r="Q44" s="26"/>
      <c r="R44" s="26"/>
      <c r="S44" s="26"/>
      <c r="T44" s="27">
        <f t="shared" si="0"/>
        <v>0</v>
      </c>
      <c r="U44" s="30"/>
      <c r="V44" s="128" t="s">
        <v>175</v>
      </c>
      <c r="W44" s="128" t="s">
        <v>175</v>
      </c>
      <c r="X44" s="157"/>
    </row>
    <row r="45" spans="2:24" ht="33.75" customHeight="1">
      <c r="B45" s="21">
        <v>42832</v>
      </c>
      <c r="C45" s="22" t="s">
        <v>559</v>
      </c>
      <c r="D45" s="22" t="s">
        <v>144</v>
      </c>
      <c r="E45" s="22" t="s">
        <v>64</v>
      </c>
      <c r="F45" s="23">
        <v>42846</v>
      </c>
      <c r="G45" s="22"/>
      <c r="H45" s="24" t="s">
        <v>475</v>
      </c>
      <c r="I45" s="24" t="s">
        <v>157</v>
      </c>
      <c r="J45" s="25" t="s">
        <v>158</v>
      </c>
      <c r="K45" s="84">
        <v>782</v>
      </c>
      <c r="L45" s="23">
        <v>42872</v>
      </c>
      <c r="M45" s="24" t="s">
        <v>228</v>
      </c>
      <c r="N45" s="25" t="s">
        <v>556</v>
      </c>
      <c r="O45" s="24">
        <v>0.5</v>
      </c>
      <c r="P45" s="72">
        <v>420</v>
      </c>
      <c r="Q45" s="26">
        <v>210</v>
      </c>
      <c r="R45" s="26">
        <v>0</v>
      </c>
      <c r="S45" s="26">
        <v>29</v>
      </c>
      <c r="T45" s="27">
        <f t="shared" si="0"/>
        <v>181</v>
      </c>
      <c r="U45" s="30"/>
      <c r="V45" s="128" t="s">
        <v>481</v>
      </c>
      <c r="W45" s="128" t="s">
        <v>208</v>
      </c>
      <c r="X45" s="157"/>
    </row>
    <row r="46" spans="2:24" ht="69" customHeight="1">
      <c r="B46" s="36">
        <v>42845</v>
      </c>
      <c r="C46" s="36" t="s">
        <v>470</v>
      </c>
      <c r="D46" s="36" t="s">
        <v>171</v>
      </c>
      <c r="E46" s="22" t="s">
        <v>65</v>
      </c>
      <c r="F46" s="23">
        <v>42867</v>
      </c>
      <c r="G46" s="36"/>
      <c r="H46" s="24" t="s">
        <v>308</v>
      </c>
      <c r="I46" s="24" t="s">
        <v>169</v>
      </c>
      <c r="J46" s="31" t="s">
        <v>312</v>
      </c>
      <c r="K46" s="85">
        <v>870</v>
      </c>
      <c r="L46" s="23">
        <v>42881</v>
      </c>
      <c r="M46" s="36" t="s">
        <v>284</v>
      </c>
      <c r="N46" s="25" t="s">
        <v>471</v>
      </c>
      <c r="O46" s="73">
        <v>1</v>
      </c>
      <c r="P46" s="76">
        <v>420</v>
      </c>
      <c r="Q46" s="26">
        <v>420</v>
      </c>
      <c r="R46" s="26">
        <v>0</v>
      </c>
      <c r="S46" s="26">
        <v>9</v>
      </c>
      <c r="T46" s="27">
        <f t="shared" si="0"/>
        <v>411</v>
      </c>
      <c r="U46" s="30"/>
      <c r="V46" s="130" t="s">
        <v>458</v>
      </c>
      <c r="W46" s="130" t="s">
        <v>558</v>
      </c>
      <c r="X46" s="157"/>
    </row>
    <row r="47" spans="2:24" ht="70.5" customHeight="1">
      <c r="B47" s="36">
        <v>42845</v>
      </c>
      <c r="C47" s="22" t="s">
        <v>472</v>
      </c>
      <c r="D47" s="36" t="s">
        <v>171</v>
      </c>
      <c r="E47" s="22" t="s">
        <v>66</v>
      </c>
      <c r="F47" s="23">
        <v>42867</v>
      </c>
      <c r="G47" s="22"/>
      <c r="H47" s="24" t="s">
        <v>473</v>
      </c>
      <c r="I47" s="24" t="s">
        <v>169</v>
      </c>
      <c r="J47" s="31" t="s">
        <v>312</v>
      </c>
      <c r="K47" s="85">
        <v>870</v>
      </c>
      <c r="L47" s="23">
        <v>42881</v>
      </c>
      <c r="M47" s="36" t="s">
        <v>284</v>
      </c>
      <c r="N47" s="25" t="s">
        <v>471</v>
      </c>
      <c r="O47" s="73">
        <v>1</v>
      </c>
      <c r="P47" s="76">
        <v>420</v>
      </c>
      <c r="Q47" s="26">
        <v>420</v>
      </c>
      <c r="R47" s="26">
        <v>0</v>
      </c>
      <c r="S47" s="26">
        <v>188</v>
      </c>
      <c r="T47" s="27">
        <f t="shared" si="0"/>
        <v>232</v>
      </c>
      <c r="U47" s="30"/>
      <c r="V47" s="130" t="s">
        <v>458</v>
      </c>
      <c r="W47" s="130" t="s">
        <v>558</v>
      </c>
      <c r="X47" s="157"/>
    </row>
    <row r="48" spans="2:24" ht="148.5" customHeight="1">
      <c r="B48" s="21">
        <v>42850</v>
      </c>
      <c r="C48" s="22" t="s">
        <v>546</v>
      </c>
      <c r="D48" s="22" t="s">
        <v>144</v>
      </c>
      <c r="E48" s="22" t="s">
        <v>67</v>
      </c>
      <c r="F48" s="23">
        <v>42860</v>
      </c>
      <c r="G48" s="1"/>
      <c r="H48" s="3" t="s">
        <v>547</v>
      </c>
      <c r="I48" s="3" t="s">
        <v>548</v>
      </c>
      <c r="J48" s="3" t="s">
        <v>496</v>
      </c>
      <c r="K48" s="84">
        <v>782</v>
      </c>
      <c r="L48" s="23">
        <v>42872</v>
      </c>
      <c r="M48" s="24" t="s">
        <v>159</v>
      </c>
      <c r="N48" s="25" t="s">
        <v>490</v>
      </c>
      <c r="O48" s="24">
        <v>0.5</v>
      </c>
      <c r="P48" s="72">
        <v>420</v>
      </c>
      <c r="Q48" s="26">
        <v>210</v>
      </c>
      <c r="R48" s="26">
        <v>0</v>
      </c>
      <c r="S48" s="26">
        <v>103</v>
      </c>
      <c r="T48" s="27">
        <f t="shared" si="0"/>
        <v>107</v>
      </c>
      <c r="U48" s="30"/>
      <c r="V48" s="128" t="s">
        <v>549</v>
      </c>
      <c r="W48" s="128" t="s">
        <v>545</v>
      </c>
      <c r="X48" s="157"/>
    </row>
    <row r="49" spans="2:24" ht="150.75" customHeight="1">
      <c r="B49" s="21">
        <v>42850</v>
      </c>
      <c r="C49" s="22" t="s">
        <v>487</v>
      </c>
      <c r="D49" s="22" t="s">
        <v>171</v>
      </c>
      <c r="E49" s="22" t="s">
        <v>68</v>
      </c>
      <c r="F49" s="23">
        <v>42859</v>
      </c>
      <c r="G49" s="22"/>
      <c r="H49" s="24" t="s">
        <v>488</v>
      </c>
      <c r="I49" s="24" t="s">
        <v>199</v>
      </c>
      <c r="J49" s="31" t="s">
        <v>489</v>
      </c>
      <c r="K49" s="84">
        <v>782</v>
      </c>
      <c r="L49" s="23">
        <v>42872</v>
      </c>
      <c r="M49" s="24" t="s">
        <v>159</v>
      </c>
      <c r="N49" s="25" t="s">
        <v>490</v>
      </c>
      <c r="O49" s="24">
        <v>0.5</v>
      </c>
      <c r="P49" s="72">
        <v>420</v>
      </c>
      <c r="Q49" s="26">
        <v>210</v>
      </c>
      <c r="R49" s="26">
        <v>0</v>
      </c>
      <c r="S49" s="26">
        <v>124</v>
      </c>
      <c r="T49" s="27">
        <f t="shared" si="0"/>
        <v>86</v>
      </c>
      <c r="U49" s="30"/>
      <c r="V49" s="128" t="s">
        <v>491</v>
      </c>
      <c r="W49" s="128" t="s">
        <v>545</v>
      </c>
      <c r="X49" s="157"/>
    </row>
    <row r="50" spans="2:24" ht="44.25" customHeight="1">
      <c r="B50" s="21">
        <v>42850</v>
      </c>
      <c r="C50" s="22" t="s">
        <v>550</v>
      </c>
      <c r="D50" s="22" t="s">
        <v>171</v>
      </c>
      <c r="E50" s="22" t="s">
        <v>69</v>
      </c>
      <c r="F50" s="23">
        <v>42860</v>
      </c>
      <c r="G50" s="22"/>
      <c r="H50" s="24" t="s">
        <v>640</v>
      </c>
      <c r="I50" s="24" t="s">
        <v>157</v>
      </c>
      <c r="J50" s="31" t="s">
        <v>496</v>
      </c>
      <c r="K50" s="84">
        <v>782</v>
      </c>
      <c r="L50" s="23">
        <v>42872</v>
      </c>
      <c r="M50" s="24" t="s">
        <v>159</v>
      </c>
      <c r="N50" s="25" t="s">
        <v>490</v>
      </c>
      <c r="O50" s="24">
        <v>0.5</v>
      </c>
      <c r="P50" s="72">
        <v>420</v>
      </c>
      <c r="Q50" s="26">
        <v>210</v>
      </c>
      <c r="R50" s="26">
        <v>0</v>
      </c>
      <c r="S50" s="26">
        <v>47</v>
      </c>
      <c r="T50" s="27">
        <f t="shared" si="0"/>
        <v>163</v>
      </c>
      <c r="U50" s="30"/>
      <c r="V50" s="128" t="s">
        <v>551</v>
      </c>
      <c r="W50" s="128" t="s">
        <v>208</v>
      </c>
      <c r="X50" s="157"/>
    </row>
    <row r="51" spans="2:24" ht="56.25" customHeight="1">
      <c r="B51" s="21">
        <v>42850</v>
      </c>
      <c r="C51" s="22" t="s">
        <v>492</v>
      </c>
      <c r="D51" s="22" t="s">
        <v>171</v>
      </c>
      <c r="E51" s="22" t="s">
        <v>70</v>
      </c>
      <c r="F51" s="23">
        <v>42859</v>
      </c>
      <c r="G51" s="22"/>
      <c r="H51" s="24" t="s">
        <v>456</v>
      </c>
      <c r="I51" s="21" t="s">
        <v>164</v>
      </c>
      <c r="J51" s="22" t="s">
        <v>289</v>
      </c>
      <c r="K51" s="84">
        <v>782</v>
      </c>
      <c r="L51" s="23">
        <v>42872</v>
      </c>
      <c r="M51" s="24" t="s">
        <v>159</v>
      </c>
      <c r="N51" s="25" t="s">
        <v>490</v>
      </c>
      <c r="O51" s="24">
        <v>0.5</v>
      </c>
      <c r="P51" s="72">
        <v>420</v>
      </c>
      <c r="Q51" s="26">
        <v>210</v>
      </c>
      <c r="R51" s="26">
        <v>0</v>
      </c>
      <c r="S51" s="26">
        <v>39</v>
      </c>
      <c r="T51" s="27">
        <f t="shared" si="0"/>
        <v>171</v>
      </c>
      <c r="U51" s="30"/>
      <c r="V51" s="128" t="s">
        <v>491</v>
      </c>
      <c r="W51" s="128" t="s">
        <v>493</v>
      </c>
      <c r="X51" s="157"/>
    </row>
    <row r="52" spans="2:24" ht="46.5" customHeight="1">
      <c r="B52" s="21">
        <v>42851</v>
      </c>
      <c r="C52" s="22" t="s">
        <v>553</v>
      </c>
      <c r="D52" s="22" t="s">
        <v>144</v>
      </c>
      <c r="E52" s="22" t="s">
        <v>71</v>
      </c>
      <c r="F52" s="23">
        <v>42863</v>
      </c>
      <c r="G52" s="22"/>
      <c r="H52" s="24" t="s">
        <v>156</v>
      </c>
      <c r="I52" s="24" t="s">
        <v>157</v>
      </c>
      <c r="J52" s="29" t="s">
        <v>158</v>
      </c>
      <c r="K52" s="84">
        <v>782</v>
      </c>
      <c r="L52" s="23">
        <v>42872</v>
      </c>
      <c r="M52" s="31" t="s">
        <v>303</v>
      </c>
      <c r="N52" s="25" t="s">
        <v>499</v>
      </c>
      <c r="O52" s="24">
        <v>1.5</v>
      </c>
      <c r="P52" s="72">
        <v>420</v>
      </c>
      <c r="Q52" s="26">
        <v>630</v>
      </c>
      <c r="R52" s="26">
        <v>0</v>
      </c>
      <c r="S52" s="26">
        <v>11</v>
      </c>
      <c r="T52" s="27">
        <f t="shared" si="0"/>
        <v>619</v>
      </c>
      <c r="U52" s="30"/>
      <c r="V52" s="128" t="s">
        <v>554</v>
      </c>
      <c r="W52" s="128" t="s">
        <v>641</v>
      </c>
      <c r="X52" s="157"/>
    </row>
    <row r="53" spans="2:24" ht="93.75" customHeight="1">
      <c r="B53" s="21">
        <v>42851</v>
      </c>
      <c r="C53" s="22" t="s">
        <v>498</v>
      </c>
      <c r="D53" s="22" t="s">
        <v>144</v>
      </c>
      <c r="E53" s="22" t="s">
        <v>72</v>
      </c>
      <c r="F53" s="23">
        <v>42859</v>
      </c>
      <c r="G53" s="22"/>
      <c r="H53" s="24" t="s">
        <v>315</v>
      </c>
      <c r="I53" s="21" t="s">
        <v>179</v>
      </c>
      <c r="J53" s="22" t="s">
        <v>314</v>
      </c>
      <c r="K53" s="85">
        <v>774</v>
      </c>
      <c r="L53" s="23">
        <v>42871</v>
      </c>
      <c r="M53" s="31" t="s">
        <v>303</v>
      </c>
      <c r="N53" s="25" t="s">
        <v>499</v>
      </c>
      <c r="O53" s="24">
        <v>1.5</v>
      </c>
      <c r="P53" s="72">
        <v>420</v>
      </c>
      <c r="Q53" s="26">
        <v>630</v>
      </c>
      <c r="R53" s="26">
        <v>0</v>
      </c>
      <c r="S53" s="26">
        <v>77.75</v>
      </c>
      <c r="T53" s="27">
        <f t="shared" si="0"/>
        <v>552.25</v>
      </c>
      <c r="U53" s="30"/>
      <c r="V53" s="128" t="s">
        <v>500</v>
      </c>
      <c r="W53" s="128" t="s">
        <v>501</v>
      </c>
      <c r="X53" s="157"/>
    </row>
    <row r="54" spans="2:24" ht="94.5" customHeight="1">
      <c r="B54" s="21">
        <v>42851</v>
      </c>
      <c r="C54" s="22" t="s">
        <v>502</v>
      </c>
      <c r="D54" s="22" t="s">
        <v>144</v>
      </c>
      <c r="E54" s="22" t="s">
        <v>73</v>
      </c>
      <c r="F54" s="23">
        <v>42859</v>
      </c>
      <c r="G54" s="22"/>
      <c r="H54" s="24" t="s">
        <v>313</v>
      </c>
      <c r="I54" s="24" t="s">
        <v>164</v>
      </c>
      <c r="J54" s="22" t="s">
        <v>314</v>
      </c>
      <c r="K54" s="85">
        <v>774</v>
      </c>
      <c r="L54" s="23">
        <v>42871</v>
      </c>
      <c r="M54" s="31" t="s">
        <v>303</v>
      </c>
      <c r="N54" s="25" t="s">
        <v>499</v>
      </c>
      <c r="O54" s="24">
        <v>1.5</v>
      </c>
      <c r="P54" s="72">
        <v>420</v>
      </c>
      <c r="Q54" s="26">
        <v>630</v>
      </c>
      <c r="R54" s="26">
        <v>0</v>
      </c>
      <c r="S54" s="26">
        <v>12</v>
      </c>
      <c r="T54" s="27">
        <f t="shared" si="0"/>
        <v>618</v>
      </c>
      <c r="U54" s="30"/>
      <c r="V54" s="128" t="s">
        <v>503</v>
      </c>
      <c r="W54" s="128" t="s">
        <v>501</v>
      </c>
      <c r="X54" s="157"/>
    </row>
    <row r="55" spans="2:24" ht="78.75" customHeight="1">
      <c r="B55" s="21">
        <v>42852</v>
      </c>
      <c r="C55" s="32" t="s">
        <v>482</v>
      </c>
      <c r="D55" s="22" t="s">
        <v>144</v>
      </c>
      <c r="E55" s="22" t="s">
        <v>74</v>
      </c>
      <c r="F55" s="23">
        <v>42858</v>
      </c>
      <c r="G55" s="32"/>
      <c r="H55" s="32" t="s">
        <v>178</v>
      </c>
      <c r="I55" s="32" t="s">
        <v>179</v>
      </c>
      <c r="J55" s="29" t="s">
        <v>180</v>
      </c>
      <c r="K55" s="84">
        <v>782</v>
      </c>
      <c r="L55" s="23">
        <v>42872</v>
      </c>
      <c r="M55" s="32" t="s">
        <v>483</v>
      </c>
      <c r="N55" s="25" t="s">
        <v>484</v>
      </c>
      <c r="O55" s="32">
        <v>0.5</v>
      </c>
      <c r="P55" s="74">
        <v>420</v>
      </c>
      <c r="Q55" s="34">
        <v>210</v>
      </c>
      <c r="R55" s="34">
        <v>0</v>
      </c>
      <c r="S55" s="34">
        <v>0</v>
      </c>
      <c r="T55" s="35">
        <f t="shared" si="0"/>
        <v>210</v>
      </c>
      <c r="U55" s="26"/>
      <c r="V55" s="131" t="s">
        <v>485</v>
      </c>
      <c r="W55" s="131" t="s">
        <v>486</v>
      </c>
      <c r="X55" s="157"/>
    </row>
    <row r="56" spans="2:24" ht="87.75" customHeight="1">
      <c r="B56" s="21">
        <v>42852</v>
      </c>
      <c r="C56" s="32" t="s">
        <v>552</v>
      </c>
      <c r="D56" s="22" t="s">
        <v>144</v>
      </c>
      <c r="E56" s="22" t="s">
        <v>75</v>
      </c>
      <c r="F56" s="23">
        <v>42860</v>
      </c>
      <c r="G56" s="32"/>
      <c r="H56" s="32" t="s">
        <v>183</v>
      </c>
      <c r="I56" s="21" t="s">
        <v>164</v>
      </c>
      <c r="J56" s="22" t="s">
        <v>184</v>
      </c>
      <c r="K56" s="84">
        <v>946</v>
      </c>
      <c r="L56" s="23">
        <v>42886</v>
      </c>
      <c r="M56" s="32" t="s">
        <v>483</v>
      </c>
      <c r="N56" s="25" t="s">
        <v>484</v>
      </c>
      <c r="O56" s="32">
        <v>0.5</v>
      </c>
      <c r="P56" s="74">
        <v>420</v>
      </c>
      <c r="Q56" s="34">
        <v>210</v>
      </c>
      <c r="R56" s="34">
        <v>0</v>
      </c>
      <c r="S56" s="34">
        <v>13.5</v>
      </c>
      <c r="T56" s="35">
        <f t="shared" si="0"/>
        <v>196.5</v>
      </c>
      <c r="U56" s="26"/>
      <c r="V56" s="131" t="s">
        <v>485</v>
      </c>
      <c r="W56" s="131" t="s">
        <v>486</v>
      </c>
      <c r="X56" s="157"/>
    </row>
    <row r="57" spans="2:24" ht="35.25" customHeight="1">
      <c r="B57" s="36">
        <v>42852</v>
      </c>
      <c r="C57" s="32" t="s">
        <v>574</v>
      </c>
      <c r="D57" s="36" t="s">
        <v>144</v>
      </c>
      <c r="E57" s="22" t="s">
        <v>76</v>
      </c>
      <c r="F57" s="23">
        <v>42852</v>
      </c>
      <c r="G57" s="32"/>
      <c r="H57" s="32" t="s">
        <v>298</v>
      </c>
      <c r="I57" s="32" t="s">
        <v>157</v>
      </c>
      <c r="J57" s="33" t="s">
        <v>158</v>
      </c>
      <c r="K57" s="84">
        <v>946</v>
      </c>
      <c r="L57" s="23">
        <v>42886</v>
      </c>
      <c r="M57" s="32" t="s">
        <v>457</v>
      </c>
      <c r="N57" s="25" t="s">
        <v>564</v>
      </c>
      <c r="O57" s="32">
        <v>5.5</v>
      </c>
      <c r="P57" s="74">
        <v>420</v>
      </c>
      <c r="Q57" s="34">
        <v>2310</v>
      </c>
      <c r="R57" s="34">
        <v>0</v>
      </c>
      <c r="S57" s="34">
        <v>1080</v>
      </c>
      <c r="T57" s="35">
        <f t="shared" si="0"/>
        <v>1230</v>
      </c>
      <c r="U57" s="26"/>
      <c r="V57" s="131" t="s">
        <v>481</v>
      </c>
      <c r="W57" s="131" t="s">
        <v>208</v>
      </c>
      <c r="X57" s="157"/>
    </row>
    <row r="58" spans="2:24" ht="89.25" customHeight="1">
      <c r="B58" s="36">
        <v>42852</v>
      </c>
      <c r="C58" s="36" t="s">
        <v>569</v>
      </c>
      <c r="D58" s="36" t="s">
        <v>144</v>
      </c>
      <c r="E58" s="22" t="s">
        <v>77</v>
      </c>
      <c r="F58" s="36">
        <v>42871</v>
      </c>
      <c r="G58" s="36"/>
      <c r="H58" s="36" t="s">
        <v>570</v>
      </c>
      <c r="I58" s="36" t="s">
        <v>571</v>
      </c>
      <c r="J58" s="36" t="s">
        <v>572</v>
      </c>
      <c r="K58" s="73">
        <v>999</v>
      </c>
      <c r="L58" s="23">
        <v>42895</v>
      </c>
      <c r="M58" s="32" t="s">
        <v>457</v>
      </c>
      <c r="N58" s="25" t="s">
        <v>564</v>
      </c>
      <c r="O58" s="32">
        <v>5.5</v>
      </c>
      <c r="P58" s="74">
        <v>420</v>
      </c>
      <c r="Q58" s="34">
        <v>2310</v>
      </c>
      <c r="R58" s="34">
        <v>0</v>
      </c>
      <c r="S58" s="34">
        <v>1140</v>
      </c>
      <c r="T58" s="35">
        <f t="shared" si="0"/>
        <v>1170</v>
      </c>
      <c r="U58" s="26"/>
      <c r="V58" s="132" t="s">
        <v>573</v>
      </c>
      <c r="W58" s="132" t="s">
        <v>642</v>
      </c>
      <c r="X58" s="157"/>
    </row>
    <row r="59" spans="2:24" ht="78" customHeight="1">
      <c r="B59" s="36">
        <v>42852</v>
      </c>
      <c r="C59" s="36" t="s">
        <v>567</v>
      </c>
      <c r="D59" s="36" t="s">
        <v>144</v>
      </c>
      <c r="E59" s="22" t="s">
        <v>78</v>
      </c>
      <c r="F59" s="36">
        <v>42871</v>
      </c>
      <c r="G59" s="32"/>
      <c r="H59" s="32" t="s">
        <v>206</v>
      </c>
      <c r="I59" s="36" t="s">
        <v>199</v>
      </c>
      <c r="J59" s="36" t="s">
        <v>200</v>
      </c>
      <c r="K59" s="84">
        <v>946</v>
      </c>
      <c r="L59" s="23">
        <v>42886</v>
      </c>
      <c r="M59" s="32" t="s">
        <v>457</v>
      </c>
      <c r="N59" s="25" t="s">
        <v>564</v>
      </c>
      <c r="O59" s="32">
        <v>5.5</v>
      </c>
      <c r="P59" s="74">
        <v>420</v>
      </c>
      <c r="Q59" s="34">
        <v>2310</v>
      </c>
      <c r="R59" s="34">
        <v>0</v>
      </c>
      <c r="S59" s="34">
        <v>1101</v>
      </c>
      <c r="T59" s="35">
        <f t="shared" si="0"/>
        <v>1209</v>
      </c>
      <c r="U59" s="26"/>
      <c r="V59" s="132" t="s">
        <v>565</v>
      </c>
      <c r="W59" s="132" t="s">
        <v>566</v>
      </c>
      <c r="X59" s="157"/>
    </row>
    <row r="60" spans="2:24" ht="65.25" customHeight="1">
      <c r="B60" s="36">
        <v>42852</v>
      </c>
      <c r="C60" s="36" t="s">
        <v>562</v>
      </c>
      <c r="D60" s="36" t="s">
        <v>144</v>
      </c>
      <c r="E60" s="22" t="s">
        <v>79</v>
      </c>
      <c r="F60" s="36">
        <v>42871</v>
      </c>
      <c r="G60" s="36"/>
      <c r="H60" s="36" t="s">
        <v>563</v>
      </c>
      <c r="I60" s="36" t="s">
        <v>199</v>
      </c>
      <c r="J60" s="36" t="s">
        <v>200</v>
      </c>
      <c r="K60" s="73">
        <v>946</v>
      </c>
      <c r="L60" s="23">
        <v>42886</v>
      </c>
      <c r="M60" s="32" t="s">
        <v>457</v>
      </c>
      <c r="N60" s="25" t="s">
        <v>564</v>
      </c>
      <c r="O60" s="32">
        <v>5.5</v>
      </c>
      <c r="P60" s="74">
        <v>420</v>
      </c>
      <c r="Q60" s="34">
        <v>2310</v>
      </c>
      <c r="R60" s="34">
        <v>0</v>
      </c>
      <c r="S60" s="34">
        <v>986</v>
      </c>
      <c r="T60" s="35">
        <f t="shared" si="0"/>
        <v>1324</v>
      </c>
      <c r="U60" s="26"/>
      <c r="V60" s="132" t="s">
        <v>565</v>
      </c>
      <c r="W60" s="132" t="s">
        <v>566</v>
      </c>
      <c r="X60" s="157"/>
    </row>
    <row r="61" spans="2:24" ht="40.5" customHeight="1">
      <c r="B61" s="36">
        <v>42853</v>
      </c>
      <c r="C61" s="36" t="s">
        <v>494</v>
      </c>
      <c r="D61" s="36" t="s">
        <v>144</v>
      </c>
      <c r="E61" s="22" t="s">
        <v>80</v>
      </c>
      <c r="F61" s="23">
        <v>42859</v>
      </c>
      <c r="G61" s="36"/>
      <c r="H61" s="36" t="s">
        <v>495</v>
      </c>
      <c r="I61" s="36" t="s">
        <v>157</v>
      </c>
      <c r="J61" s="36" t="s">
        <v>496</v>
      </c>
      <c r="K61" s="84">
        <v>782</v>
      </c>
      <c r="L61" s="23">
        <v>42872</v>
      </c>
      <c r="M61" s="32" t="s">
        <v>228</v>
      </c>
      <c r="N61" s="24" t="s">
        <v>497</v>
      </c>
      <c r="O61" s="32">
        <v>0.5</v>
      </c>
      <c r="P61" s="74">
        <v>420</v>
      </c>
      <c r="Q61" s="34">
        <v>210</v>
      </c>
      <c r="R61" s="34">
        <v>0</v>
      </c>
      <c r="S61" s="34">
        <v>81</v>
      </c>
      <c r="T61" s="35">
        <f t="shared" si="0"/>
        <v>129</v>
      </c>
      <c r="U61" s="26"/>
      <c r="V61" s="132" t="s">
        <v>481</v>
      </c>
      <c r="W61" s="132" t="s">
        <v>208</v>
      </c>
      <c r="X61" s="157"/>
    </row>
    <row r="62" spans="2:24" ht="15.75" customHeight="1" hidden="1">
      <c r="B62" s="36" t="s">
        <v>175</v>
      </c>
      <c r="C62" s="36" t="s">
        <v>175</v>
      </c>
      <c r="D62" s="36" t="s">
        <v>175</v>
      </c>
      <c r="E62" s="22" t="s">
        <v>81</v>
      </c>
      <c r="F62" s="36" t="s">
        <v>175</v>
      </c>
      <c r="G62" s="36"/>
      <c r="H62" s="36" t="s">
        <v>175</v>
      </c>
      <c r="I62" s="36" t="s">
        <v>175</v>
      </c>
      <c r="J62" s="36" t="s">
        <v>175</v>
      </c>
      <c r="K62" s="73"/>
      <c r="L62" s="23"/>
      <c r="M62" s="36" t="s">
        <v>175</v>
      </c>
      <c r="N62" s="36" t="s">
        <v>175</v>
      </c>
      <c r="O62" s="37"/>
      <c r="P62" s="77"/>
      <c r="Q62" s="34"/>
      <c r="R62" s="34"/>
      <c r="S62" s="34"/>
      <c r="T62" s="35">
        <f t="shared" si="0"/>
        <v>0</v>
      </c>
      <c r="U62" s="39"/>
      <c r="V62" s="132" t="s">
        <v>175</v>
      </c>
      <c r="W62" s="132" t="s">
        <v>175</v>
      </c>
      <c r="X62" s="157"/>
    </row>
    <row r="63" spans="2:24" ht="15.75" customHeight="1" hidden="1">
      <c r="B63" s="36" t="s">
        <v>568</v>
      </c>
      <c r="C63" s="36" t="s">
        <v>568</v>
      </c>
      <c r="D63" s="36" t="s">
        <v>568</v>
      </c>
      <c r="E63" s="22" t="s">
        <v>82</v>
      </c>
      <c r="F63" s="36" t="s">
        <v>568</v>
      </c>
      <c r="G63" s="36" t="s">
        <v>568</v>
      </c>
      <c r="H63" s="36" t="s">
        <v>568</v>
      </c>
      <c r="I63" s="36" t="s">
        <v>568</v>
      </c>
      <c r="J63" s="36" t="s">
        <v>568</v>
      </c>
      <c r="K63" s="73"/>
      <c r="L63" s="23"/>
      <c r="M63" s="36" t="s">
        <v>568</v>
      </c>
      <c r="N63" s="36" t="s">
        <v>568</v>
      </c>
      <c r="O63" s="32"/>
      <c r="P63" s="74"/>
      <c r="Q63" s="30"/>
      <c r="R63" s="30"/>
      <c r="S63" s="30"/>
      <c r="T63" s="40">
        <f t="shared" si="0"/>
        <v>0</v>
      </c>
      <c r="U63" s="26"/>
      <c r="V63" s="132" t="s">
        <v>568</v>
      </c>
      <c r="W63" s="132" t="s">
        <v>568</v>
      </c>
      <c r="X63" s="157"/>
    </row>
    <row r="64" spans="2:24" ht="69.75" customHeight="1">
      <c r="B64" s="36">
        <v>42879</v>
      </c>
      <c r="C64" s="32" t="s">
        <v>578</v>
      </c>
      <c r="D64" s="22" t="s">
        <v>171</v>
      </c>
      <c r="E64" s="22" t="s">
        <v>83</v>
      </c>
      <c r="F64" s="23">
        <v>42886</v>
      </c>
      <c r="G64" s="32"/>
      <c r="H64" s="32" t="s">
        <v>315</v>
      </c>
      <c r="I64" s="32" t="s">
        <v>179</v>
      </c>
      <c r="J64" s="33" t="s">
        <v>314</v>
      </c>
      <c r="K64" s="86">
        <v>1112</v>
      </c>
      <c r="L64" s="66">
        <v>42907</v>
      </c>
      <c r="M64" s="32" t="s">
        <v>303</v>
      </c>
      <c r="N64" s="25" t="s">
        <v>576</v>
      </c>
      <c r="O64" s="32">
        <v>1.5</v>
      </c>
      <c r="P64" s="74">
        <v>420</v>
      </c>
      <c r="Q64" s="41">
        <v>630</v>
      </c>
      <c r="R64" s="30">
        <v>0</v>
      </c>
      <c r="S64" s="30">
        <v>167</v>
      </c>
      <c r="T64" s="40">
        <f t="shared" si="0"/>
        <v>463</v>
      </c>
      <c r="U64" s="26"/>
      <c r="V64" s="131" t="s">
        <v>579</v>
      </c>
      <c r="W64" s="131" t="s">
        <v>580</v>
      </c>
      <c r="X64" s="157"/>
    </row>
    <row r="65" spans="2:24" ht="31.5" customHeight="1">
      <c r="B65" s="36">
        <v>42879</v>
      </c>
      <c r="C65" s="32" t="s">
        <v>575</v>
      </c>
      <c r="D65" s="22" t="s">
        <v>171</v>
      </c>
      <c r="E65" s="22" t="s">
        <v>84</v>
      </c>
      <c r="F65" s="23">
        <v>42885</v>
      </c>
      <c r="G65" s="32"/>
      <c r="H65" s="38" t="s">
        <v>475</v>
      </c>
      <c r="I65" s="32" t="s">
        <v>157</v>
      </c>
      <c r="J65" s="33" t="s">
        <v>158</v>
      </c>
      <c r="K65" s="84">
        <v>1033</v>
      </c>
      <c r="L65" s="23">
        <v>42899</v>
      </c>
      <c r="M65" s="32" t="s">
        <v>303</v>
      </c>
      <c r="N65" s="25" t="s">
        <v>576</v>
      </c>
      <c r="O65" s="32">
        <v>1.5</v>
      </c>
      <c r="P65" s="74">
        <v>420</v>
      </c>
      <c r="Q65" s="30">
        <v>630</v>
      </c>
      <c r="R65" s="30">
        <v>0</v>
      </c>
      <c r="S65" s="30">
        <v>57</v>
      </c>
      <c r="T65" s="40">
        <f t="shared" si="0"/>
        <v>573</v>
      </c>
      <c r="U65" s="26"/>
      <c r="V65" s="131" t="s">
        <v>577</v>
      </c>
      <c r="W65" s="131" t="s">
        <v>208</v>
      </c>
      <c r="X65" s="157"/>
    </row>
    <row r="66" spans="2:24" ht="97.5" customHeight="1">
      <c r="B66" s="36">
        <v>42880</v>
      </c>
      <c r="C66" s="36" t="s">
        <v>654</v>
      </c>
      <c r="D66" s="36" t="s">
        <v>171</v>
      </c>
      <c r="E66" s="22" t="s">
        <v>85</v>
      </c>
      <c r="F66" s="36">
        <v>42893</v>
      </c>
      <c r="G66" s="36"/>
      <c r="H66" s="36" t="s">
        <v>308</v>
      </c>
      <c r="I66" s="36" t="s">
        <v>169</v>
      </c>
      <c r="J66" s="36" t="s">
        <v>655</v>
      </c>
      <c r="K66" s="73">
        <v>1112</v>
      </c>
      <c r="L66" s="23">
        <v>42907</v>
      </c>
      <c r="M66" s="36" t="s">
        <v>331</v>
      </c>
      <c r="N66" s="36" t="s">
        <v>656</v>
      </c>
      <c r="O66" s="32">
        <v>2.5</v>
      </c>
      <c r="P66" s="74">
        <v>420</v>
      </c>
      <c r="Q66" s="30">
        <v>1050</v>
      </c>
      <c r="R66" s="30">
        <v>0</v>
      </c>
      <c r="S66" s="30">
        <v>320</v>
      </c>
      <c r="T66" s="40">
        <f aca="true" t="shared" si="1" ref="T66:T123">Q66+R66-S66</f>
        <v>730</v>
      </c>
      <c r="U66" s="26"/>
      <c r="V66" s="132" t="s">
        <v>657</v>
      </c>
      <c r="W66" s="132" t="s">
        <v>658</v>
      </c>
      <c r="X66" s="157"/>
    </row>
    <row r="67" spans="2:24" ht="111.75" customHeight="1">
      <c r="B67" s="36">
        <v>42885</v>
      </c>
      <c r="C67" s="36" t="s">
        <v>683</v>
      </c>
      <c r="D67" s="36" t="s">
        <v>171</v>
      </c>
      <c r="E67" s="22" t="s">
        <v>86</v>
      </c>
      <c r="F67" s="36">
        <v>42891</v>
      </c>
      <c r="G67" s="36"/>
      <c r="H67" s="36" t="s">
        <v>684</v>
      </c>
      <c r="I67" s="36" t="s">
        <v>169</v>
      </c>
      <c r="J67" s="36" t="s">
        <v>655</v>
      </c>
      <c r="K67" s="73">
        <v>1178</v>
      </c>
      <c r="L67" s="23">
        <v>42913</v>
      </c>
      <c r="M67" s="36" t="s">
        <v>236</v>
      </c>
      <c r="N67" s="36" t="s">
        <v>685</v>
      </c>
      <c r="O67" s="32">
        <v>0.5</v>
      </c>
      <c r="P67" s="74">
        <v>420</v>
      </c>
      <c r="Q67" s="30">
        <v>210</v>
      </c>
      <c r="R67" s="30">
        <v>0</v>
      </c>
      <c r="S67" s="30">
        <v>0</v>
      </c>
      <c r="T67" s="40">
        <v>210</v>
      </c>
      <c r="U67" s="26"/>
      <c r="V67" s="132" t="s">
        <v>686</v>
      </c>
      <c r="W67" s="132" t="s">
        <v>742</v>
      </c>
      <c r="X67" s="157"/>
    </row>
    <row r="68" spans="2:24" ht="31.5" customHeight="1">
      <c r="B68" s="36">
        <v>42886</v>
      </c>
      <c r="C68" s="36" t="s">
        <v>659</v>
      </c>
      <c r="D68" s="36" t="s">
        <v>171</v>
      </c>
      <c r="E68" s="22" t="s">
        <v>87</v>
      </c>
      <c r="F68" s="36">
        <v>42895</v>
      </c>
      <c r="G68" s="36"/>
      <c r="H68" s="36" t="s">
        <v>302</v>
      </c>
      <c r="I68" s="36" t="s">
        <v>157</v>
      </c>
      <c r="J68" s="36" t="s">
        <v>158</v>
      </c>
      <c r="K68" s="86">
        <v>1112</v>
      </c>
      <c r="L68" s="66">
        <v>42907</v>
      </c>
      <c r="M68" s="36" t="s">
        <v>660</v>
      </c>
      <c r="N68" s="36" t="s">
        <v>661</v>
      </c>
      <c r="O68" s="32">
        <v>1.5</v>
      </c>
      <c r="P68" s="74">
        <v>420</v>
      </c>
      <c r="Q68" s="30">
        <v>630</v>
      </c>
      <c r="R68" s="30">
        <v>0</v>
      </c>
      <c r="S68" s="30">
        <v>48</v>
      </c>
      <c r="T68" s="40">
        <f>Q68+R68-S68</f>
        <v>582</v>
      </c>
      <c r="U68" s="26"/>
      <c r="V68" s="132" t="s">
        <v>662</v>
      </c>
      <c r="W68" s="132" t="s">
        <v>208</v>
      </c>
      <c r="X68" s="157"/>
    </row>
    <row r="69" spans="2:24" ht="105" customHeight="1">
      <c r="B69" s="36">
        <v>42886</v>
      </c>
      <c r="C69" s="32" t="s">
        <v>672</v>
      </c>
      <c r="D69" s="36" t="s">
        <v>171</v>
      </c>
      <c r="E69" s="22" t="s">
        <v>88</v>
      </c>
      <c r="F69" s="23">
        <v>42902</v>
      </c>
      <c r="G69" s="32"/>
      <c r="H69" s="32" t="s">
        <v>673</v>
      </c>
      <c r="I69" s="32" t="s">
        <v>169</v>
      </c>
      <c r="J69" s="33" t="s">
        <v>289</v>
      </c>
      <c r="K69" s="84">
        <v>1246</v>
      </c>
      <c r="L69" s="23">
        <v>42923</v>
      </c>
      <c r="M69" s="36" t="s">
        <v>660</v>
      </c>
      <c r="N69" s="36" t="s">
        <v>661</v>
      </c>
      <c r="O69" s="32">
        <v>1.5</v>
      </c>
      <c r="P69" s="74">
        <v>420</v>
      </c>
      <c r="Q69" s="30">
        <v>630</v>
      </c>
      <c r="R69" s="30">
        <v>0</v>
      </c>
      <c r="S69" s="30">
        <v>113.6</v>
      </c>
      <c r="T69" s="40">
        <f t="shared" si="1"/>
        <v>516.4</v>
      </c>
      <c r="U69" s="26"/>
      <c r="V69" s="131" t="s">
        <v>674</v>
      </c>
      <c r="W69" s="131" t="s">
        <v>743</v>
      </c>
      <c r="X69" s="157"/>
    </row>
    <row r="70" spans="2:24" ht="48" customHeight="1">
      <c r="B70" s="36">
        <v>42887</v>
      </c>
      <c r="C70" s="32" t="s">
        <v>749</v>
      </c>
      <c r="D70" s="36" t="s">
        <v>171</v>
      </c>
      <c r="E70" s="22" t="s">
        <v>89</v>
      </c>
      <c r="F70" s="23">
        <v>42892</v>
      </c>
      <c r="G70" s="32"/>
      <c r="H70" s="32" t="s">
        <v>183</v>
      </c>
      <c r="I70" s="32" t="s">
        <v>164</v>
      </c>
      <c r="J70" s="33" t="s">
        <v>184</v>
      </c>
      <c r="K70" s="84">
        <v>1303</v>
      </c>
      <c r="L70" s="23">
        <v>42930</v>
      </c>
      <c r="M70" s="32" t="s">
        <v>750</v>
      </c>
      <c r="N70" s="25" t="s">
        <v>751</v>
      </c>
      <c r="O70" s="32">
        <v>0.5</v>
      </c>
      <c r="P70" s="74">
        <v>420</v>
      </c>
      <c r="Q70" s="30">
        <v>210</v>
      </c>
      <c r="R70" s="30">
        <v>0</v>
      </c>
      <c r="S70" s="30">
        <v>103.5</v>
      </c>
      <c r="T70" s="40">
        <f t="shared" si="1"/>
        <v>106.5</v>
      </c>
      <c r="U70" s="26"/>
      <c r="V70" s="131" t="s">
        <v>752</v>
      </c>
      <c r="W70" s="131" t="s">
        <v>753</v>
      </c>
      <c r="X70" s="157"/>
    </row>
    <row r="71" spans="2:24" ht="72.75" customHeight="1">
      <c r="B71" s="36">
        <v>42893</v>
      </c>
      <c r="C71" s="32" t="s">
        <v>663</v>
      </c>
      <c r="D71" s="22" t="s">
        <v>144</v>
      </c>
      <c r="E71" s="22" t="s">
        <v>90</v>
      </c>
      <c r="F71" s="23">
        <v>42899</v>
      </c>
      <c r="G71" s="32"/>
      <c r="H71" s="32" t="s">
        <v>313</v>
      </c>
      <c r="I71" s="32" t="s">
        <v>164</v>
      </c>
      <c r="J71" s="3" t="s">
        <v>314</v>
      </c>
      <c r="K71" s="73">
        <v>1178</v>
      </c>
      <c r="L71" s="23">
        <v>42913</v>
      </c>
      <c r="M71" s="32" t="s">
        <v>303</v>
      </c>
      <c r="N71" s="36" t="s">
        <v>664</v>
      </c>
      <c r="O71" s="32">
        <v>1.5</v>
      </c>
      <c r="P71" s="74">
        <v>420</v>
      </c>
      <c r="Q71" s="30">
        <v>630</v>
      </c>
      <c r="R71" s="30">
        <v>0</v>
      </c>
      <c r="S71" s="30">
        <v>84</v>
      </c>
      <c r="T71" s="40">
        <f t="shared" si="1"/>
        <v>546</v>
      </c>
      <c r="U71" s="26"/>
      <c r="V71" s="131" t="s">
        <v>579</v>
      </c>
      <c r="W71" s="131" t="s">
        <v>665</v>
      </c>
      <c r="X71" s="157"/>
    </row>
    <row r="72" spans="2:24" ht="33.75" customHeight="1">
      <c r="B72" s="36">
        <v>42893</v>
      </c>
      <c r="C72" s="32" t="s">
        <v>680</v>
      </c>
      <c r="D72" s="22" t="s">
        <v>144</v>
      </c>
      <c r="E72" s="22" t="s">
        <v>91</v>
      </c>
      <c r="F72" s="23">
        <v>42901</v>
      </c>
      <c r="G72" s="1"/>
      <c r="H72" s="3" t="s">
        <v>156</v>
      </c>
      <c r="I72" s="3" t="s">
        <v>157</v>
      </c>
      <c r="J72" s="3" t="s">
        <v>681</v>
      </c>
      <c r="K72" s="85">
        <v>1354</v>
      </c>
      <c r="L72" s="23">
        <v>42937</v>
      </c>
      <c r="M72" s="32" t="s">
        <v>303</v>
      </c>
      <c r="N72" s="36" t="s">
        <v>664</v>
      </c>
      <c r="O72" s="32">
        <v>1.5</v>
      </c>
      <c r="P72" s="74">
        <v>420</v>
      </c>
      <c r="Q72" s="30">
        <v>630</v>
      </c>
      <c r="R72" s="30">
        <v>0</v>
      </c>
      <c r="S72" s="30">
        <v>15.75</v>
      </c>
      <c r="T72" s="40">
        <f t="shared" si="1"/>
        <v>614.25</v>
      </c>
      <c r="U72" s="26"/>
      <c r="V72" s="131" t="s">
        <v>682</v>
      </c>
      <c r="W72" s="131" t="s">
        <v>208</v>
      </c>
      <c r="X72" s="157"/>
    </row>
    <row r="73" spans="2:24" ht="67.5" customHeight="1">
      <c r="B73" s="36">
        <v>42893</v>
      </c>
      <c r="C73" s="36" t="s">
        <v>671</v>
      </c>
      <c r="D73" s="36" t="s">
        <v>144</v>
      </c>
      <c r="E73" s="22" t="s">
        <v>92</v>
      </c>
      <c r="F73" s="36">
        <v>42900</v>
      </c>
      <c r="G73" s="36"/>
      <c r="H73" s="36" t="s">
        <v>320</v>
      </c>
      <c r="I73" s="36" t="s">
        <v>169</v>
      </c>
      <c r="J73" s="36" t="s">
        <v>180</v>
      </c>
      <c r="K73" s="73">
        <v>1178</v>
      </c>
      <c r="L73" s="23">
        <v>42913</v>
      </c>
      <c r="M73" s="36" t="s">
        <v>228</v>
      </c>
      <c r="N73" s="36" t="s">
        <v>668</v>
      </c>
      <c r="O73" s="42">
        <v>0.5</v>
      </c>
      <c r="P73" s="72">
        <v>420</v>
      </c>
      <c r="Q73" s="39">
        <v>210</v>
      </c>
      <c r="R73" s="30">
        <v>0</v>
      </c>
      <c r="S73" s="30">
        <v>169.5</v>
      </c>
      <c r="T73" s="43">
        <f>Q73+R73-S73</f>
        <v>40.5</v>
      </c>
      <c r="U73" s="26"/>
      <c r="V73" s="132" t="s">
        <v>669</v>
      </c>
      <c r="W73" s="132" t="s">
        <v>670</v>
      </c>
      <c r="X73" s="157"/>
    </row>
    <row r="74" spans="2:24" ht="66.75" customHeight="1">
      <c r="B74" s="36">
        <v>42893</v>
      </c>
      <c r="C74" s="36" t="s">
        <v>666</v>
      </c>
      <c r="D74" s="36" t="s">
        <v>144</v>
      </c>
      <c r="E74" s="22" t="s">
        <v>93</v>
      </c>
      <c r="F74" s="36">
        <v>42900</v>
      </c>
      <c r="G74" s="36"/>
      <c r="H74" s="36" t="s">
        <v>178</v>
      </c>
      <c r="I74" s="36" t="s">
        <v>179</v>
      </c>
      <c r="J74" s="36" t="s">
        <v>667</v>
      </c>
      <c r="K74" s="73">
        <v>1178</v>
      </c>
      <c r="L74" s="23">
        <v>42913</v>
      </c>
      <c r="M74" s="36" t="s">
        <v>228</v>
      </c>
      <c r="N74" s="36" t="s">
        <v>668</v>
      </c>
      <c r="O74" s="42">
        <v>0.5</v>
      </c>
      <c r="P74" s="72">
        <v>420</v>
      </c>
      <c r="Q74" s="39">
        <v>210</v>
      </c>
      <c r="R74" s="30">
        <v>0</v>
      </c>
      <c r="S74" s="30">
        <v>169.5</v>
      </c>
      <c r="T74" s="43">
        <f t="shared" si="1"/>
        <v>40.5</v>
      </c>
      <c r="U74" s="26"/>
      <c r="V74" s="132" t="s">
        <v>669</v>
      </c>
      <c r="W74" s="132" t="s">
        <v>670</v>
      </c>
      <c r="X74" s="157"/>
    </row>
    <row r="75" spans="2:24" ht="69" customHeight="1">
      <c r="B75" s="36">
        <v>42899</v>
      </c>
      <c r="C75" s="36" t="s">
        <v>678</v>
      </c>
      <c r="D75" s="36" t="s">
        <v>144</v>
      </c>
      <c r="E75" s="22" t="s">
        <v>94</v>
      </c>
      <c r="F75" s="36">
        <v>42907</v>
      </c>
      <c r="G75" s="36"/>
      <c r="H75" s="36" t="s">
        <v>313</v>
      </c>
      <c r="I75" s="36" t="s">
        <v>164</v>
      </c>
      <c r="J75" s="36" t="s">
        <v>314</v>
      </c>
      <c r="K75" s="73">
        <v>1246</v>
      </c>
      <c r="L75" s="23">
        <v>42923</v>
      </c>
      <c r="M75" s="36" t="s">
        <v>303</v>
      </c>
      <c r="N75" s="36" t="s">
        <v>676</v>
      </c>
      <c r="O75" s="42">
        <v>1.5</v>
      </c>
      <c r="P75" s="72">
        <v>420</v>
      </c>
      <c r="Q75" s="39">
        <v>630</v>
      </c>
      <c r="R75" s="30">
        <v>0</v>
      </c>
      <c r="S75" s="30">
        <v>131.25</v>
      </c>
      <c r="T75" s="43">
        <f t="shared" si="1"/>
        <v>498.75</v>
      </c>
      <c r="U75" s="26"/>
      <c r="V75" s="131" t="s">
        <v>579</v>
      </c>
      <c r="W75" s="131" t="s">
        <v>679</v>
      </c>
      <c r="X75" s="157"/>
    </row>
    <row r="76" spans="2:24" ht="33" customHeight="1">
      <c r="B76" s="36">
        <v>42899</v>
      </c>
      <c r="C76" s="36" t="s">
        <v>675</v>
      </c>
      <c r="D76" s="36" t="s">
        <v>144</v>
      </c>
      <c r="E76" s="22" t="s">
        <v>95</v>
      </c>
      <c r="F76" s="36">
        <v>42907</v>
      </c>
      <c r="G76" s="36"/>
      <c r="H76" s="36" t="s">
        <v>475</v>
      </c>
      <c r="I76" s="36" t="s">
        <v>157</v>
      </c>
      <c r="J76" s="36" t="s">
        <v>158</v>
      </c>
      <c r="K76" s="73">
        <v>1246</v>
      </c>
      <c r="L76" s="23">
        <v>42923</v>
      </c>
      <c r="M76" s="36" t="s">
        <v>303</v>
      </c>
      <c r="N76" s="36" t="s">
        <v>676</v>
      </c>
      <c r="O76" s="42">
        <v>1.5</v>
      </c>
      <c r="P76" s="72">
        <v>420</v>
      </c>
      <c r="Q76" s="39">
        <v>630</v>
      </c>
      <c r="R76" s="30">
        <v>0</v>
      </c>
      <c r="S76" s="30">
        <v>185.25</v>
      </c>
      <c r="T76" s="43">
        <f t="shared" si="1"/>
        <v>444.75</v>
      </c>
      <c r="U76" s="26"/>
      <c r="V76" s="132" t="s">
        <v>677</v>
      </c>
      <c r="W76" s="132" t="s">
        <v>208</v>
      </c>
      <c r="X76" s="157"/>
    </row>
    <row r="77" spans="2:24" ht="121.5" customHeight="1">
      <c r="B77" s="36">
        <v>42902</v>
      </c>
      <c r="C77" s="24" t="s">
        <v>691</v>
      </c>
      <c r="D77" s="36" t="s">
        <v>144</v>
      </c>
      <c r="E77" s="22" t="s">
        <v>96</v>
      </c>
      <c r="F77" s="23">
        <v>42920</v>
      </c>
      <c r="G77" s="1"/>
      <c r="H77" s="22" t="s">
        <v>687</v>
      </c>
      <c r="I77" s="22" t="s">
        <v>408</v>
      </c>
      <c r="J77" s="22" t="s">
        <v>688</v>
      </c>
      <c r="K77" s="85">
        <v>1469</v>
      </c>
      <c r="L77" s="23">
        <v>42943</v>
      </c>
      <c r="M77" s="24" t="s">
        <v>689</v>
      </c>
      <c r="N77" s="36" t="s">
        <v>690</v>
      </c>
      <c r="O77" s="42">
        <v>7.5</v>
      </c>
      <c r="P77" s="72">
        <v>420</v>
      </c>
      <c r="Q77" s="39">
        <v>2730</v>
      </c>
      <c r="R77" s="30">
        <v>161.9</v>
      </c>
      <c r="S77" s="30">
        <v>0</v>
      </c>
      <c r="T77" s="43">
        <f t="shared" si="1"/>
        <v>2891.9</v>
      </c>
      <c r="U77" s="26"/>
      <c r="V77" s="128" t="s">
        <v>692</v>
      </c>
      <c r="W77" s="128" t="s">
        <v>693</v>
      </c>
      <c r="X77" s="157"/>
    </row>
    <row r="78" spans="2:24" ht="31.5" customHeight="1">
      <c r="B78" s="36">
        <v>42902</v>
      </c>
      <c r="C78" s="24" t="s">
        <v>823</v>
      </c>
      <c r="D78" s="22" t="s">
        <v>144</v>
      </c>
      <c r="E78" s="22" t="s">
        <v>97</v>
      </c>
      <c r="F78" s="23">
        <v>42920</v>
      </c>
      <c r="G78" s="24"/>
      <c r="H78" s="32" t="s">
        <v>298</v>
      </c>
      <c r="I78" s="32" t="s">
        <v>157</v>
      </c>
      <c r="J78" s="33" t="s">
        <v>681</v>
      </c>
      <c r="K78" s="86">
        <v>1620</v>
      </c>
      <c r="L78" s="66">
        <v>42971</v>
      </c>
      <c r="M78" s="24" t="s">
        <v>689</v>
      </c>
      <c r="N78" s="36" t="s">
        <v>690</v>
      </c>
      <c r="O78" s="42">
        <v>7.5</v>
      </c>
      <c r="P78" s="72">
        <v>420</v>
      </c>
      <c r="Q78" s="39">
        <v>2730</v>
      </c>
      <c r="R78" s="30">
        <v>95.86</v>
      </c>
      <c r="S78" s="30">
        <v>0</v>
      </c>
      <c r="T78" s="43">
        <f t="shared" si="1"/>
        <v>2825.86</v>
      </c>
      <c r="U78" s="26"/>
      <c r="V78" s="128" t="s">
        <v>481</v>
      </c>
      <c r="W78" s="128" t="s">
        <v>208</v>
      </c>
      <c r="X78" s="157"/>
    </row>
    <row r="79" spans="2:24" ht="54.75" customHeight="1">
      <c r="B79" s="65">
        <v>42934</v>
      </c>
      <c r="C79" s="6" t="s">
        <v>935</v>
      </c>
      <c r="D79" s="22" t="s">
        <v>144</v>
      </c>
      <c r="E79" s="22" t="s">
        <v>98</v>
      </c>
      <c r="F79" s="10">
        <v>42934</v>
      </c>
      <c r="G79" s="146"/>
      <c r="H79" s="146" t="s">
        <v>684</v>
      </c>
      <c r="I79" s="146" t="s">
        <v>169</v>
      </c>
      <c r="J79" s="4" t="s">
        <v>180</v>
      </c>
      <c r="K79" s="85">
        <v>2201</v>
      </c>
      <c r="L79" s="23">
        <v>43033</v>
      </c>
      <c r="M79" s="6" t="s">
        <v>1042</v>
      </c>
      <c r="N79" s="7" t="s">
        <v>936</v>
      </c>
      <c r="O79" s="6">
        <v>0.5</v>
      </c>
      <c r="P79" s="78">
        <v>420</v>
      </c>
      <c r="Q79" s="9">
        <v>210</v>
      </c>
      <c r="R79" s="9">
        <v>0</v>
      </c>
      <c r="S79" s="9">
        <v>10</v>
      </c>
      <c r="T79" s="11">
        <f t="shared" si="1"/>
        <v>200</v>
      </c>
      <c r="U79" s="9"/>
      <c r="V79" s="133" t="s">
        <v>937</v>
      </c>
      <c r="W79" s="133" t="s">
        <v>938</v>
      </c>
      <c r="X79" s="157"/>
    </row>
    <row r="80" spans="2:24" ht="74.25" customHeight="1">
      <c r="B80" s="65">
        <v>42936</v>
      </c>
      <c r="C80" s="6" t="s">
        <v>871</v>
      </c>
      <c r="D80" s="22" t="s">
        <v>144</v>
      </c>
      <c r="E80" s="22" t="s">
        <v>99</v>
      </c>
      <c r="F80" s="10">
        <v>42942</v>
      </c>
      <c r="G80" s="146"/>
      <c r="H80" s="146" t="s">
        <v>178</v>
      </c>
      <c r="I80" s="146" t="s">
        <v>179</v>
      </c>
      <c r="J80" s="4" t="s">
        <v>180</v>
      </c>
      <c r="K80" s="85">
        <v>1893</v>
      </c>
      <c r="L80" s="23">
        <v>43000</v>
      </c>
      <c r="M80" s="6" t="s">
        <v>236</v>
      </c>
      <c r="N80" s="7" t="s">
        <v>872</v>
      </c>
      <c r="O80" s="6">
        <v>0.5</v>
      </c>
      <c r="P80" s="78">
        <v>420</v>
      </c>
      <c r="Q80" s="9">
        <v>210</v>
      </c>
      <c r="R80" s="9">
        <v>0</v>
      </c>
      <c r="S80" s="9">
        <v>22.35</v>
      </c>
      <c r="T80" s="11">
        <f t="shared" si="1"/>
        <v>187.65</v>
      </c>
      <c r="U80" s="9"/>
      <c r="V80" s="133" t="s">
        <v>873</v>
      </c>
      <c r="W80" s="133" t="s">
        <v>874</v>
      </c>
      <c r="X80" s="157"/>
    </row>
    <row r="81" spans="2:24" ht="59.25" customHeight="1">
      <c r="B81" s="65">
        <v>42937</v>
      </c>
      <c r="C81" s="8" t="s">
        <v>758</v>
      </c>
      <c r="D81" s="8" t="s">
        <v>144</v>
      </c>
      <c r="E81" s="22" t="s">
        <v>100</v>
      </c>
      <c r="F81" s="10">
        <v>42950</v>
      </c>
      <c r="G81" s="8"/>
      <c r="H81" s="146" t="s">
        <v>687</v>
      </c>
      <c r="I81" s="6" t="s">
        <v>408</v>
      </c>
      <c r="J81" s="22" t="s">
        <v>688</v>
      </c>
      <c r="K81" s="85">
        <v>1991</v>
      </c>
      <c r="L81" s="23">
        <v>43007</v>
      </c>
      <c r="M81" s="6" t="s">
        <v>755</v>
      </c>
      <c r="N81" s="7" t="s">
        <v>756</v>
      </c>
      <c r="O81" s="6">
        <v>1.5</v>
      </c>
      <c r="P81" s="78">
        <v>420</v>
      </c>
      <c r="Q81" s="9">
        <v>630</v>
      </c>
      <c r="R81" s="9">
        <v>0</v>
      </c>
      <c r="S81" s="9">
        <v>282</v>
      </c>
      <c r="T81" s="11">
        <f t="shared" si="1"/>
        <v>348</v>
      </c>
      <c r="U81" s="18"/>
      <c r="V81" s="133" t="s">
        <v>815</v>
      </c>
      <c r="W81" s="133" t="s">
        <v>757</v>
      </c>
      <c r="X81" s="157"/>
    </row>
    <row r="82" spans="2:24" ht="19.5" customHeight="1" hidden="1">
      <c r="B82" s="65" t="s">
        <v>175</v>
      </c>
      <c r="C82" s="65" t="s">
        <v>175</v>
      </c>
      <c r="D82" s="65" t="s">
        <v>175</v>
      </c>
      <c r="E82" s="22" t="s">
        <v>101</v>
      </c>
      <c r="F82" s="10"/>
      <c r="G82" s="8"/>
      <c r="H82" s="65" t="s">
        <v>175</v>
      </c>
      <c r="I82" s="65" t="s">
        <v>175</v>
      </c>
      <c r="J82" s="65" t="s">
        <v>175</v>
      </c>
      <c r="K82" s="85"/>
      <c r="L82" s="23"/>
      <c r="M82" s="65" t="s">
        <v>175</v>
      </c>
      <c r="N82" s="65" t="s">
        <v>175</v>
      </c>
      <c r="O82" s="6"/>
      <c r="P82" s="78"/>
      <c r="Q82" s="9"/>
      <c r="R82" s="9"/>
      <c r="S82" s="9"/>
      <c r="T82" s="11">
        <f t="shared" si="1"/>
        <v>0</v>
      </c>
      <c r="U82" s="18"/>
      <c r="V82" s="65" t="s">
        <v>175</v>
      </c>
      <c r="W82" s="65" t="s">
        <v>175</v>
      </c>
      <c r="X82" s="157"/>
    </row>
    <row r="83" spans="2:24" ht="32.25" customHeight="1">
      <c r="B83" s="65">
        <v>42937</v>
      </c>
      <c r="C83" s="8" t="s">
        <v>888</v>
      </c>
      <c r="D83" s="8" t="s">
        <v>144</v>
      </c>
      <c r="E83" s="22" t="s">
        <v>102</v>
      </c>
      <c r="F83" s="10">
        <v>42948</v>
      </c>
      <c r="G83" s="8"/>
      <c r="H83" s="146" t="s">
        <v>475</v>
      </c>
      <c r="I83" s="6" t="s">
        <v>157</v>
      </c>
      <c r="J83" s="4" t="s">
        <v>681</v>
      </c>
      <c r="K83" s="85">
        <v>1991</v>
      </c>
      <c r="L83" s="23">
        <v>43007</v>
      </c>
      <c r="M83" s="6" t="s">
        <v>755</v>
      </c>
      <c r="N83" s="7" t="s">
        <v>756</v>
      </c>
      <c r="O83" s="6">
        <v>1.5</v>
      </c>
      <c r="P83" s="78">
        <v>420</v>
      </c>
      <c r="Q83" s="9">
        <v>630</v>
      </c>
      <c r="R83" s="9">
        <v>0</v>
      </c>
      <c r="S83" s="9">
        <v>396</v>
      </c>
      <c r="T83" s="11">
        <f t="shared" si="1"/>
        <v>234</v>
      </c>
      <c r="U83" s="18"/>
      <c r="V83" s="133" t="s">
        <v>889</v>
      </c>
      <c r="W83" s="133" t="s">
        <v>208</v>
      </c>
      <c r="X83" s="157"/>
    </row>
    <row r="84" spans="1:24" s="45" customFormat="1" ht="54.75" customHeight="1">
      <c r="A84" s="20"/>
      <c r="B84" s="65">
        <v>42937</v>
      </c>
      <c r="C84" s="8" t="s">
        <v>754</v>
      </c>
      <c r="D84" s="8" t="s">
        <v>144</v>
      </c>
      <c r="E84" s="22" t="s">
        <v>103</v>
      </c>
      <c r="F84" s="10">
        <v>42947</v>
      </c>
      <c r="G84" s="8"/>
      <c r="H84" s="146" t="s">
        <v>570</v>
      </c>
      <c r="I84" s="6" t="s">
        <v>571</v>
      </c>
      <c r="J84" s="4" t="s">
        <v>572</v>
      </c>
      <c r="K84" s="124">
        <v>1896</v>
      </c>
      <c r="L84" s="125">
        <v>43000</v>
      </c>
      <c r="M84" s="6" t="s">
        <v>755</v>
      </c>
      <c r="N84" s="7" t="s">
        <v>756</v>
      </c>
      <c r="O84" s="6">
        <v>1.5</v>
      </c>
      <c r="P84" s="78">
        <v>420</v>
      </c>
      <c r="Q84" s="9">
        <v>630</v>
      </c>
      <c r="R84" s="9">
        <v>0</v>
      </c>
      <c r="S84" s="9">
        <v>303</v>
      </c>
      <c r="T84" s="11">
        <f t="shared" si="1"/>
        <v>327</v>
      </c>
      <c r="U84" s="18"/>
      <c r="V84" s="133" t="s">
        <v>815</v>
      </c>
      <c r="W84" s="133" t="s">
        <v>757</v>
      </c>
      <c r="X84" s="157"/>
    </row>
    <row r="85" spans="1:24" s="45" customFormat="1" ht="96.75" customHeight="1">
      <c r="A85" s="20"/>
      <c r="B85" s="65">
        <v>42936</v>
      </c>
      <c r="C85" s="8" t="s">
        <v>879</v>
      </c>
      <c r="D85" s="8" t="s">
        <v>144</v>
      </c>
      <c r="E85" s="22" t="s">
        <v>104</v>
      </c>
      <c r="F85" s="10">
        <v>42954</v>
      </c>
      <c r="G85" s="8"/>
      <c r="H85" s="146" t="s">
        <v>687</v>
      </c>
      <c r="I85" s="6" t="s">
        <v>408</v>
      </c>
      <c r="J85" s="4" t="s">
        <v>880</v>
      </c>
      <c r="K85" s="124">
        <v>1896</v>
      </c>
      <c r="L85" s="125">
        <v>43000</v>
      </c>
      <c r="M85" s="6" t="s">
        <v>881</v>
      </c>
      <c r="N85" s="7" t="s">
        <v>882</v>
      </c>
      <c r="O85" s="6">
        <v>4.5</v>
      </c>
      <c r="P85" s="78">
        <v>420</v>
      </c>
      <c r="Q85" s="9">
        <v>1890</v>
      </c>
      <c r="R85" s="9">
        <v>0</v>
      </c>
      <c r="S85" s="9">
        <v>45.1</v>
      </c>
      <c r="T85" s="11">
        <f t="shared" si="1"/>
        <v>1844.9</v>
      </c>
      <c r="U85" s="18"/>
      <c r="V85" s="133" t="s">
        <v>883</v>
      </c>
      <c r="W85" s="133" t="s">
        <v>884</v>
      </c>
      <c r="X85" s="157"/>
    </row>
    <row r="86" spans="1:24" s="45" customFormat="1" ht="58.5" customHeight="1" hidden="1">
      <c r="A86" s="20"/>
      <c r="B86" s="65">
        <v>42942</v>
      </c>
      <c r="C86" s="8" t="s">
        <v>1227</v>
      </c>
      <c r="D86" s="8" t="s">
        <v>277</v>
      </c>
      <c r="E86" s="22" t="s">
        <v>105</v>
      </c>
      <c r="F86" s="10" t="s">
        <v>1228</v>
      </c>
      <c r="G86" s="8"/>
      <c r="H86" s="5" t="s">
        <v>143</v>
      </c>
      <c r="I86" s="6" t="s">
        <v>278</v>
      </c>
      <c r="J86" s="4" t="s">
        <v>279</v>
      </c>
      <c r="K86" s="85"/>
      <c r="L86" s="23"/>
      <c r="M86" s="6" t="s">
        <v>1229</v>
      </c>
      <c r="N86" s="7" t="s">
        <v>878</v>
      </c>
      <c r="O86" s="6">
        <v>2.5</v>
      </c>
      <c r="P86" s="78">
        <v>420</v>
      </c>
      <c r="Q86" s="9">
        <v>630</v>
      </c>
      <c r="R86" s="9">
        <v>0</v>
      </c>
      <c r="S86" s="9">
        <v>630</v>
      </c>
      <c r="T86" s="11">
        <f t="shared" si="1"/>
        <v>0</v>
      </c>
      <c r="U86" s="18"/>
      <c r="V86" s="133" t="s">
        <v>1230</v>
      </c>
      <c r="W86" s="133" t="s">
        <v>1231</v>
      </c>
      <c r="X86" s="157"/>
    </row>
    <row r="87" spans="1:24" s="45" customFormat="1" ht="55.5" customHeight="1">
      <c r="A87" s="20"/>
      <c r="B87" s="65">
        <v>42942</v>
      </c>
      <c r="C87" s="8" t="s">
        <v>915</v>
      </c>
      <c r="D87" s="8" t="s">
        <v>144</v>
      </c>
      <c r="E87" s="22" t="s">
        <v>106</v>
      </c>
      <c r="F87" s="10">
        <v>42955</v>
      </c>
      <c r="G87" s="8"/>
      <c r="H87" s="146" t="s">
        <v>916</v>
      </c>
      <c r="I87" s="6" t="s">
        <v>917</v>
      </c>
      <c r="J87" s="4" t="s">
        <v>918</v>
      </c>
      <c r="K87" s="73">
        <v>2115</v>
      </c>
      <c r="L87" s="23">
        <v>43026</v>
      </c>
      <c r="M87" s="6" t="s">
        <v>877</v>
      </c>
      <c r="N87" s="7" t="s">
        <v>878</v>
      </c>
      <c r="O87" s="6">
        <v>2.5</v>
      </c>
      <c r="P87" s="78">
        <v>420</v>
      </c>
      <c r="Q87" s="9">
        <v>630</v>
      </c>
      <c r="R87" s="9">
        <v>0</v>
      </c>
      <c r="S87" s="9">
        <v>200</v>
      </c>
      <c r="T87" s="11">
        <f t="shared" si="1"/>
        <v>430</v>
      </c>
      <c r="U87" s="18"/>
      <c r="V87" s="133" t="s">
        <v>919</v>
      </c>
      <c r="W87" s="133" t="s">
        <v>920</v>
      </c>
      <c r="X87" s="157"/>
    </row>
    <row r="88" spans="1:24" s="45" customFormat="1" ht="59.25" customHeight="1">
      <c r="A88" s="20"/>
      <c r="B88" s="65">
        <v>42942</v>
      </c>
      <c r="C88" s="8" t="s">
        <v>921</v>
      </c>
      <c r="D88" s="8" t="s">
        <v>143</v>
      </c>
      <c r="E88" s="22" t="s">
        <v>107</v>
      </c>
      <c r="F88" s="10">
        <v>42958</v>
      </c>
      <c r="G88" s="8"/>
      <c r="H88" s="146" t="s">
        <v>144</v>
      </c>
      <c r="I88" s="6" t="s">
        <v>147</v>
      </c>
      <c r="J88" s="4" t="s">
        <v>496</v>
      </c>
      <c r="K88" s="73">
        <v>2115</v>
      </c>
      <c r="L88" s="23">
        <v>43026</v>
      </c>
      <c r="M88" s="6" t="s">
        <v>922</v>
      </c>
      <c r="N88" s="7" t="s">
        <v>923</v>
      </c>
      <c r="O88" s="6">
        <v>1.5</v>
      </c>
      <c r="P88" s="78">
        <v>420</v>
      </c>
      <c r="Q88" s="9">
        <v>630</v>
      </c>
      <c r="R88" s="9">
        <v>0</v>
      </c>
      <c r="S88" s="9">
        <v>221.5</v>
      </c>
      <c r="T88" s="11">
        <f t="shared" si="1"/>
        <v>408.5</v>
      </c>
      <c r="U88" s="18"/>
      <c r="V88" s="133" t="s">
        <v>919</v>
      </c>
      <c r="W88" s="133" t="s">
        <v>924</v>
      </c>
      <c r="X88" s="157"/>
    </row>
    <row r="89" spans="1:24" s="45" customFormat="1" ht="41.25" customHeight="1">
      <c r="A89" s="20"/>
      <c r="B89" s="65">
        <v>42942</v>
      </c>
      <c r="C89" s="8" t="s">
        <v>886</v>
      </c>
      <c r="D89" s="8" t="s">
        <v>144</v>
      </c>
      <c r="E89" s="22" t="s">
        <v>108</v>
      </c>
      <c r="F89" s="10">
        <v>42955</v>
      </c>
      <c r="G89" s="8"/>
      <c r="H89" s="146" t="s">
        <v>302</v>
      </c>
      <c r="I89" s="6" t="s">
        <v>157</v>
      </c>
      <c r="J89" s="4" t="s">
        <v>681</v>
      </c>
      <c r="K89" s="85">
        <v>1991</v>
      </c>
      <c r="L89" s="23">
        <v>43007</v>
      </c>
      <c r="M89" s="6" t="s">
        <v>877</v>
      </c>
      <c r="N89" s="7" t="s">
        <v>887</v>
      </c>
      <c r="O89" s="6">
        <v>1.5</v>
      </c>
      <c r="P89" s="78">
        <v>420</v>
      </c>
      <c r="Q89" s="9">
        <v>630</v>
      </c>
      <c r="R89" s="9">
        <v>0</v>
      </c>
      <c r="S89" s="9">
        <v>126.75</v>
      </c>
      <c r="T89" s="11">
        <f t="shared" si="1"/>
        <v>503.25</v>
      </c>
      <c r="U89" s="18"/>
      <c r="V89" s="133" t="s">
        <v>1222</v>
      </c>
      <c r="W89" s="133" t="s">
        <v>208</v>
      </c>
      <c r="X89" s="157"/>
    </row>
    <row r="90" spans="1:24" s="45" customFormat="1" ht="34.5" customHeight="1">
      <c r="A90" s="20"/>
      <c r="B90" s="65">
        <v>42942</v>
      </c>
      <c r="C90" s="8" t="s">
        <v>875</v>
      </c>
      <c r="D90" s="8" t="s">
        <v>144</v>
      </c>
      <c r="E90" s="22" t="s">
        <v>109</v>
      </c>
      <c r="F90" s="10">
        <v>42955</v>
      </c>
      <c r="G90" s="8"/>
      <c r="H90" s="146" t="s">
        <v>876</v>
      </c>
      <c r="I90" s="6" t="s">
        <v>157</v>
      </c>
      <c r="J90" s="4" t="s">
        <v>681</v>
      </c>
      <c r="K90" s="85">
        <v>1893</v>
      </c>
      <c r="L90" s="23">
        <v>43000</v>
      </c>
      <c r="M90" s="6" t="s">
        <v>877</v>
      </c>
      <c r="N90" s="7" t="s">
        <v>878</v>
      </c>
      <c r="O90" s="6">
        <v>2.5</v>
      </c>
      <c r="P90" s="78">
        <v>420</v>
      </c>
      <c r="Q90" s="9">
        <v>1050</v>
      </c>
      <c r="R90" s="9">
        <v>0</v>
      </c>
      <c r="S90" s="9">
        <v>590.25</v>
      </c>
      <c r="T90" s="11">
        <f t="shared" si="1"/>
        <v>459.75</v>
      </c>
      <c r="U90" s="18"/>
      <c r="V90" s="133" t="s">
        <v>481</v>
      </c>
      <c r="W90" s="133" t="s">
        <v>208</v>
      </c>
      <c r="X90" s="157"/>
    </row>
    <row r="91" spans="1:24" s="45" customFormat="1" ht="19.5" customHeight="1" hidden="1">
      <c r="A91" s="20"/>
      <c r="B91" s="65" t="s">
        <v>175</v>
      </c>
      <c r="C91" s="65" t="s">
        <v>175</v>
      </c>
      <c r="D91" s="65" t="s">
        <v>175</v>
      </c>
      <c r="E91" s="22" t="s">
        <v>110</v>
      </c>
      <c r="F91" s="65" t="s">
        <v>175</v>
      </c>
      <c r="G91" s="65" t="s">
        <v>175</v>
      </c>
      <c r="H91" s="65" t="s">
        <v>175</v>
      </c>
      <c r="I91" s="65" t="s">
        <v>175</v>
      </c>
      <c r="J91" s="65" t="s">
        <v>175</v>
      </c>
      <c r="K91" s="65" t="s">
        <v>175</v>
      </c>
      <c r="L91" s="65" t="s">
        <v>175</v>
      </c>
      <c r="M91" s="65" t="s">
        <v>175</v>
      </c>
      <c r="N91" s="65" t="s">
        <v>175</v>
      </c>
      <c r="O91" s="6"/>
      <c r="P91" s="78"/>
      <c r="Q91" s="9"/>
      <c r="R91" s="9"/>
      <c r="S91" s="9"/>
      <c r="T91" s="11">
        <f t="shared" si="1"/>
        <v>0</v>
      </c>
      <c r="U91" s="18"/>
      <c r="V91" s="65" t="s">
        <v>175</v>
      </c>
      <c r="W91" s="65" t="s">
        <v>175</v>
      </c>
      <c r="X91" s="65"/>
    </row>
    <row r="92" spans="1:24" s="45" customFormat="1" ht="81.75" customHeight="1">
      <c r="A92" s="20"/>
      <c r="B92" s="65">
        <v>42943</v>
      </c>
      <c r="C92" s="8" t="s">
        <v>816</v>
      </c>
      <c r="D92" s="8" t="s">
        <v>155</v>
      </c>
      <c r="E92" s="22" t="s">
        <v>111</v>
      </c>
      <c r="F92" s="10">
        <v>42949</v>
      </c>
      <c r="G92" s="8"/>
      <c r="H92" s="146" t="s">
        <v>817</v>
      </c>
      <c r="I92" s="6" t="s">
        <v>818</v>
      </c>
      <c r="J92" s="4" t="s">
        <v>681</v>
      </c>
      <c r="K92" s="85">
        <v>1893</v>
      </c>
      <c r="L92" s="23">
        <v>43000</v>
      </c>
      <c r="M92" s="6" t="s">
        <v>819</v>
      </c>
      <c r="N92" s="7" t="s">
        <v>820</v>
      </c>
      <c r="O92" s="6">
        <v>0.5</v>
      </c>
      <c r="P92" s="78">
        <v>420</v>
      </c>
      <c r="Q92" s="9">
        <v>210</v>
      </c>
      <c r="R92" s="9">
        <v>0</v>
      </c>
      <c r="S92" s="9">
        <v>78</v>
      </c>
      <c r="T92" s="11">
        <f t="shared" si="1"/>
        <v>132</v>
      </c>
      <c r="U92" s="18"/>
      <c r="V92" s="133" t="s">
        <v>821</v>
      </c>
      <c r="W92" s="133" t="s">
        <v>822</v>
      </c>
      <c r="X92" s="157"/>
    </row>
    <row r="93" spans="1:24" s="45" customFormat="1" ht="97.5" customHeight="1" hidden="1">
      <c r="A93" s="20"/>
      <c r="B93" s="65">
        <v>42943</v>
      </c>
      <c r="C93" s="8" t="s">
        <v>932</v>
      </c>
      <c r="D93" s="8" t="s">
        <v>155</v>
      </c>
      <c r="E93" s="22" t="s">
        <v>112</v>
      </c>
      <c r="F93" s="10">
        <v>42949</v>
      </c>
      <c r="G93" s="8"/>
      <c r="H93" s="5" t="s">
        <v>933</v>
      </c>
      <c r="I93" s="6" t="s">
        <v>818</v>
      </c>
      <c r="J93" s="4" t="s">
        <v>489</v>
      </c>
      <c r="K93" s="85"/>
      <c r="L93" s="23"/>
      <c r="M93" s="6" t="s">
        <v>819</v>
      </c>
      <c r="N93" s="7" t="s">
        <v>820</v>
      </c>
      <c r="O93" s="6">
        <v>0.5</v>
      </c>
      <c r="P93" s="78">
        <v>420</v>
      </c>
      <c r="Q93" s="9">
        <v>210</v>
      </c>
      <c r="R93" s="9">
        <v>0</v>
      </c>
      <c r="S93" s="9">
        <v>210</v>
      </c>
      <c r="T93" s="11">
        <f t="shared" si="1"/>
        <v>0</v>
      </c>
      <c r="U93" s="18"/>
      <c r="V93" s="133" t="s">
        <v>821</v>
      </c>
      <c r="W93" s="133" t="s">
        <v>934</v>
      </c>
      <c r="X93" s="157"/>
    </row>
    <row r="94" spans="1:24" s="45" customFormat="1" ht="44.25" customHeight="1">
      <c r="A94" s="20"/>
      <c r="B94" s="65">
        <v>42943</v>
      </c>
      <c r="C94" s="6" t="s">
        <v>885</v>
      </c>
      <c r="D94" s="8" t="s">
        <v>155</v>
      </c>
      <c r="E94" s="22" t="s">
        <v>113</v>
      </c>
      <c r="F94" s="10">
        <v>42954</v>
      </c>
      <c r="G94" s="8"/>
      <c r="H94" s="146" t="s">
        <v>156</v>
      </c>
      <c r="I94" s="6" t="s">
        <v>157</v>
      </c>
      <c r="J94" s="4" t="s">
        <v>681</v>
      </c>
      <c r="K94" s="124">
        <v>1896</v>
      </c>
      <c r="L94" s="125">
        <v>43000</v>
      </c>
      <c r="M94" s="6" t="s">
        <v>819</v>
      </c>
      <c r="N94" s="7" t="s">
        <v>820</v>
      </c>
      <c r="O94" s="6">
        <v>0.5</v>
      </c>
      <c r="P94" s="78">
        <v>420</v>
      </c>
      <c r="Q94" s="9">
        <v>210</v>
      </c>
      <c r="R94" s="39">
        <v>0</v>
      </c>
      <c r="S94" s="39">
        <v>2</v>
      </c>
      <c r="T94" s="9">
        <f t="shared" si="1"/>
        <v>208</v>
      </c>
      <c r="U94" s="9"/>
      <c r="V94" s="133" t="s">
        <v>908</v>
      </c>
      <c r="W94" s="133" t="s">
        <v>208</v>
      </c>
      <c r="X94" s="157"/>
    </row>
    <row r="95" spans="1:24" s="45" customFormat="1" ht="48.75" customHeight="1">
      <c r="A95" s="20"/>
      <c r="B95" s="65">
        <v>42944</v>
      </c>
      <c r="C95" s="6" t="s">
        <v>911</v>
      </c>
      <c r="D95" s="8" t="s">
        <v>144</v>
      </c>
      <c r="E95" s="22" t="s">
        <v>114</v>
      </c>
      <c r="F95" s="10">
        <v>42955</v>
      </c>
      <c r="G95" s="8"/>
      <c r="H95" s="6" t="s">
        <v>302</v>
      </c>
      <c r="I95" s="6" t="s">
        <v>157</v>
      </c>
      <c r="J95" s="4" t="s">
        <v>681</v>
      </c>
      <c r="K95" s="73">
        <v>2115</v>
      </c>
      <c r="L95" s="23">
        <v>43026</v>
      </c>
      <c r="M95" s="6" t="s">
        <v>912</v>
      </c>
      <c r="N95" s="7" t="s">
        <v>913</v>
      </c>
      <c r="O95" s="6">
        <v>0.5</v>
      </c>
      <c r="P95" s="78">
        <v>420</v>
      </c>
      <c r="Q95" s="9">
        <v>210</v>
      </c>
      <c r="R95" s="39">
        <v>0</v>
      </c>
      <c r="S95" s="39">
        <v>5</v>
      </c>
      <c r="T95" s="9">
        <f t="shared" si="1"/>
        <v>205</v>
      </c>
      <c r="U95" s="9"/>
      <c r="V95" s="133" t="s">
        <v>914</v>
      </c>
      <c r="W95" s="133" t="s">
        <v>208</v>
      </c>
      <c r="X95" s="157"/>
    </row>
    <row r="96" spans="1:24" s="45" customFormat="1" ht="70.5" customHeight="1">
      <c r="A96" s="20"/>
      <c r="B96" s="65">
        <v>42955</v>
      </c>
      <c r="C96" s="8" t="s">
        <v>945</v>
      </c>
      <c r="D96" s="8" t="s">
        <v>155</v>
      </c>
      <c r="E96" s="22" t="s">
        <v>115</v>
      </c>
      <c r="F96" s="10">
        <v>42975</v>
      </c>
      <c r="G96" s="8"/>
      <c r="H96" s="146" t="s">
        <v>1043</v>
      </c>
      <c r="I96" s="6" t="s">
        <v>408</v>
      </c>
      <c r="J96" s="4" t="s">
        <v>946</v>
      </c>
      <c r="K96" s="73">
        <v>2132</v>
      </c>
      <c r="L96" s="23">
        <v>43027</v>
      </c>
      <c r="M96" s="6" t="s">
        <v>941</v>
      </c>
      <c r="N96" s="7" t="s">
        <v>942</v>
      </c>
      <c r="O96" s="6">
        <v>1.5</v>
      </c>
      <c r="P96" s="78">
        <v>420</v>
      </c>
      <c r="Q96" s="9">
        <v>630</v>
      </c>
      <c r="R96" s="39">
        <v>0</v>
      </c>
      <c r="S96" s="39">
        <v>79.5</v>
      </c>
      <c r="T96" s="9">
        <f t="shared" si="1"/>
        <v>550.5</v>
      </c>
      <c r="U96" s="18"/>
      <c r="V96" s="133" t="s">
        <v>943</v>
      </c>
      <c r="W96" s="133" t="s">
        <v>947</v>
      </c>
      <c r="X96" s="157"/>
    </row>
    <row r="97" spans="1:24" s="45" customFormat="1" ht="36" customHeight="1">
      <c r="A97" s="20"/>
      <c r="B97" s="65">
        <v>42955</v>
      </c>
      <c r="C97" s="8" t="s">
        <v>948</v>
      </c>
      <c r="D97" s="8" t="s">
        <v>155</v>
      </c>
      <c r="E97" s="22" t="s">
        <v>116</v>
      </c>
      <c r="F97" s="10">
        <v>42970</v>
      </c>
      <c r="G97" s="8"/>
      <c r="H97" s="146" t="s">
        <v>475</v>
      </c>
      <c r="I97" s="6" t="s">
        <v>157</v>
      </c>
      <c r="J97" s="4" t="s">
        <v>681</v>
      </c>
      <c r="K97" s="73">
        <v>2132</v>
      </c>
      <c r="L97" s="23">
        <v>43027</v>
      </c>
      <c r="M97" s="6" t="s">
        <v>941</v>
      </c>
      <c r="N97" s="7" t="s">
        <v>942</v>
      </c>
      <c r="O97" s="6">
        <v>1.5</v>
      </c>
      <c r="P97" s="78">
        <v>420</v>
      </c>
      <c r="Q97" s="9">
        <v>630</v>
      </c>
      <c r="R97" s="39">
        <v>0</v>
      </c>
      <c r="S97" s="39">
        <v>93.5</v>
      </c>
      <c r="T97" s="9">
        <f t="shared" si="1"/>
        <v>536.5</v>
      </c>
      <c r="U97" s="18"/>
      <c r="V97" s="133" t="s">
        <v>481</v>
      </c>
      <c r="W97" s="133" t="s">
        <v>208</v>
      </c>
      <c r="X97" s="157"/>
    </row>
    <row r="98" spans="1:24" s="45" customFormat="1" ht="71.25" customHeight="1">
      <c r="A98" s="20"/>
      <c r="B98" s="65">
        <v>42955</v>
      </c>
      <c r="C98" s="8" t="s">
        <v>939</v>
      </c>
      <c r="D98" s="8" t="s">
        <v>155</v>
      </c>
      <c r="E98" s="22" t="s">
        <v>117</v>
      </c>
      <c r="F98" s="10">
        <v>42975</v>
      </c>
      <c r="G98" s="8"/>
      <c r="H98" s="146" t="s">
        <v>940</v>
      </c>
      <c r="I98" s="6" t="s">
        <v>169</v>
      </c>
      <c r="J98" s="4" t="s">
        <v>165</v>
      </c>
      <c r="K98" s="85">
        <v>2201</v>
      </c>
      <c r="L98" s="23">
        <v>43033</v>
      </c>
      <c r="M98" s="6" t="s">
        <v>941</v>
      </c>
      <c r="N98" s="7" t="s">
        <v>942</v>
      </c>
      <c r="O98" s="6">
        <v>1.5</v>
      </c>
      <c r="P98" s="78">
        <v>420</v>
      </c>
      <c r="Q98" s="9">
        <v>630</v>
      </c>
      <c r="R98" s="39">
        <v>0</v>
      </c>
      <c r="S98" s="39">
        <f>131.5+27</f>
        <v>158.5</v>
      </c>
      <c r="T98" s="9">
        <f t="shared" si="1"/>
        <v>471.5</v>
      </c>
      <c r="U98" s="18"/>
      <c r="V98" s="133" t="s">
        <v>943</v>
      </c>
      <c r="W98" s="133" t="s">
        <v>944</v>
      </c>
      <c r="X98" s="157"/>
    </row>
    <row r="99" spans="1:24" s="45" customFormat="1" ht="72" customHeight="1">
      <c r="A99" s="20"/>
      <c r="B99" s="65">
        <v>42955</v>
      </c>
      <c r="C99" s="8" t="s">
        <v>949</v>
      </c>
      <c r="D99" s="8" t="s">
        <v>155</v>
      </c>
      <c r="E99" s="22" t="s">
        <v>118</v>
      </c>
      <c r="F99" s="15">
        <v>42975</v>
      </c>
      <c r="G99" s="146"/>
      <c r="H99" s="146" t="s">
        <v>950</v>
      </c>
      <c r="I99" s="146" t="s">
        <v>199</v>
      </c>
      <c r="J99" s="4" t="s">
        <v>165</v>
      </c>
      <c r="K99" s="73">
        <v>2132</v>
      </c>
      <c r="L99" s="23">
        <v>43027</v>
      </c>
      <c r="M99" s="6" t="s">
        <v>941</v>
      </c>
      <c r="N99" s="7" t="s">
        <v>942</v>
      </c>
      <c r="O99" s="6">
        <v>1.5</v>
      </c>
      <c r="P99" s="78">
        <v>420</v>
      </c>
      <c r="Q99" s="9">
        <v>630</v>
      </c>
      <c r="R99" s="39">
        <v>0</v>
      </c>
      <c r="S99" s="39">
        <v>218.5</v>
      </c>
      <c r="T99" s="9">
        <f t="shared" si="1"/>
        <v>411.5</v>
      </c>
      <c r="U99" s="18"/>
      <c r="V99" s="133" t="s">
        <v>943</v>
      </c>
      <c r="W99" s="133" t="s">
        <v>1044</v>
      </c>
      <c r="X99" s="157"/>
    </row>
    <row r="100" spans="1:24" s="45" customFormat="1" ht="19.5" customHeight="1" hidden="1">
      <c r="A100" s="20"/>
      <c r="B100" s="36" t="s">
        <v>175</v>
      </c>
      <c r="C100" s="36" t="s">
        <v>175</v>
      </c>
      <c r="D100" s="36" t="s">
        <v>175</v>
      </c>
      <c r="E100" s="22" t="s">
        <v>119</v>
      </c>
      <c r="F100" s="36" t="s">
        <v>175</v>
      </c>
      <c r="G100" s="36" t="s">
        <v>175</v>
      </c>
      <c r="H100" s="36" t="s">
        <v>175</v>
      </c>
      <c r="I100" s="36" t="s">
        <v>175</v>
      </c>
      <c r="J100" s="36" t="s">
        <v>175</v>
      </c>
      <c r="K100" s="36" t="s">
        <v>175</v>
      </c>
      <c r="L100" s="36" t="s">
        <v>175</v>
      </c>
      <c r="M100" s="36" t="s">
        <v>175</v>
      </c>
      <c r="N100" s="36" t="s">
        <v>175</v>
      </c>
      <c r="O100" s="6"/>
      <c r="P100" s="78"/>
      <c r="Q100" s="9"/>
      <c r="R100" s="39"/>
      <c r="S100" s="39"/>
      <c r="T100" s="9">
        <f t="shared" si="1"/>
        <v>0</v>
      </c>
      <c r="U100" s="18"/>
      <c r="V100" s="36" t="s">
        <v>175</v>
      </c>
      <c r="W100" s="36" t="s">
        <v>175</v>
      </c>
      <c r="X100" s="36" t="s">
        <v>175</v>
      </c>
    </row>
    <row r="101" spans="1:24" s="45" customFormat="1" ht="19.5" customHeight="1" hidden="1">
      <c r="A101" s="20"/>
      <c r="B101" s="65" t="s">
        <v>175</v>
      </c>
      <c r="C101" s="65" t="s">
        <v>175</v>
      </c>
      <c r="D101" s="65" t="s">
        <v>175</v>
      </c>
      <c r="E101" s="22" t="s">
        <v>120</v>
      </c>
      <c r="F101" s="65" t="s">
        <v>175</v>
      </c>
      <c r="G101" s="65" t="s">
        <v>175</v>
      </c>
      <c r="H101" s="65" t="s">
        <v>175</v>
      </c>
      <c r="I101" s="65" t="s">
        <v>175</v>
      </c>
      <c r="J101" s="65" t="s">
        <v>175</v>
      </c>
      <c r="K101" s="65" t="s">
        <v>175</v>
      </c>
      <c r="L101" s="65" t="s">
        <v>175</v>
      </c>
      <c r="M101" s="65" t="s">
        <v>175</v>
      </c>
      <c r="N101" s="65" t="s">
        <v>175</v>
      </c>
      <c r="O101" s="6"/>
      <c r="P101" s="78"/>
      <c r="Q101" s="9"/>
      <c r="R101" s="9"/>
      <c r="S101" s="9"/>
      <c r="T101" s="9">
        <f t="shared" si="1"/>
        <v>0</v>
      </c>
      <c r="U101" s="9"/>
      <c r="V101" s="65" t="s">
        <v>175</v>
      </c>
      <c r="W101" s="65" t="s">
        <v>175</v>
      </c>
      <c r="X101" s="65" t="s">
        <v>175</v>
      </c>
    </row>
    <row r="102" spans="1:24" s="45" customFormat="1" ht="19.5" customHeight="1" hidden="1">
      <c r="A102" s="20"/>
      <c r="B102" s="65" t="s">
        <v>175</v>
      </c>
      <c r="C102" s="65" t="s">
        <v>175</v>
      </c>
      <c r="D102" s="65" t="s">
        <v>175</v>
      </c>
      <c r="E102" s="22" t="s">
        <v>121</v>
      </c>
      <c r="F102" s="65" t="s">
        <v>175</v>
      </c>
      <c r="G102" s="65" t="s">
        <v>175</v>
      </c>
      <c r="H102" s="65" t="s">
        <v>175</v>
      </c>
      <c r="I102" s="65" t="s">
        <v>175</v>
      </c>
      <c r="J102" s="65" t="s">
        <v>175</v>
      </c>
      <c r="K102" s="65" t="s">
        <v>175</v>
      </c>
      <c r="L102" s="65" t="s">
        <v>175</v>
      </c>
      <c r="M102" s="65" t="s">
        <v>175</v>
      </c>
      <c r="N102" s="65" t="s">
        <v>175</v>
      </c>
      <c r="O102" s="6"/>
      <c r="P102" s="78"/>
      <c r="Q102" s="9"/>
      <c r="R102" s="26"/>
      <c r="S102" s="26"/>
      <c r="T102" s="9">
        <f t="shared" si="1"/>
        <v>0</v>
      </c>
      <c r="U102" s="26"/>
      <c r="V102" s="65" t="s">
        <v>175</v>
      </c>
      <c r="W102" s="65" t="s">
        <v>175</v>
      </c>
      <c r="X102" s="65" t="s">
        <v>175</v>
      </c>
    </row>
    <row r="103" spans="1:24" s="45" customFormat="1" ht="44.25" customHeight="1">
      <c r="A103" s="20"/>
      <c r="B103" s="65">
        <v>42968</v>
      </c>
      <c r="C103" s="6" t="s">
        <v>1082</v>
      </c>
      <c r="D103" s="8" t="s">
        <v>144</v>
      </c>
      <c r="E103" s="22" t="s">
        <v>122</v>
      </c>
      <c r="F103" s="15">
        <v>42972</v>
      </c>
      <c r="G103" s="8"/>
      <c r="H103" s="6" t="s">
        <v>156</v>
      </c>
      <c r="I103" s="6" t="s">
        <v>157</v>
      </c>
      <c r="J103" s="4" t="s">
        <v>681</v>
      </c>
      <c r="K103" s="124">
        <v>2470</v>
      </c>
      <c r="L103" s="66">
        <v>43063</v>
      </c>
      <c r="M103" s="6" t="s">
        <v>159</v>
      </c>
      <c r="N103" s="7" t="s">
        <v>1083</v>
      </c>
      <c r="O103" s="6">
        <v>0.5</v>
      </c>
      <c r="P103" s="78">
        <v>420</v>
      </c>
      <c r="Q103" s="9">
        <v>210</v>
      </c>
      <c r="R103" s="26">
        <v>0</v>
      </c>
      <c r="S103" s="26">
        <v>0</v>
      </c>
      <c r="T103" s="9">
        <f t="shared" si="1"/>
        <v>210</v>
      </c>
      <c r="U103" s="26"/>
      <c r="V103" s="133" t="s">
        <v>1084</v>
      </c>
      <c r="W103" s="133" t="s">
        <v>208</v>
      </c>
      <c r="X103" s="157"/>
    </row>
    <row r="104" spans="1:24" s="45" customFormat="1" ht="19.5" customHeight="1" hidden="1">
      <c r="A104" s="20"/>
      <c r="B104" s="65" t="s">
        <v>175</v>
      </c>
      <c r="C104" s="65" t="s">
        <v>175</v>
      </c>
      <c r="D104" s="65" t="s">
        <v>175</v>
      </c>
      <c r="E104" s="22" t="s">
        <v>123</v>
      </c>
      <c r="F104" s="65" t="s">
        <v>175</v>
      </c>
      <c r="G104" s="65" t="s">
        <v>175</v>
      </c>
      <c r="H104" s="65" t="s">
        <v>175</v>
      </c>
      <c r="I104" s="65" t="s">
        <v>175</v>
      </c>
      <c r="J104" s="65" t="s">
        <v>175</v>
      </c>
      <c r="K104" s="65" t="s">
        <v>175</v>
      </c>
      <c r="L104" s="65" t="s">
        <v>175</v>
      </c>
      <c r="M104" s="65" t="s">
        <v>175</v>
      </c>
      <c r="N104" s="65" t="s">
        <v>175</v>
      </c>
      <c r="O104" s="65" t="s">
        <v>175</v>
      </c>
      <c r="P104" s="78"/>
      <c r="Q104" s="9"/>
      <c r="R104" s="26"/>
      <c r="S104" s="26"/>
      <c r="T104" s="9">
        <f t="shared" si="1"/>
        <v>0</v>
      </c>
      <c r="U104" s="26"/>
      <c r="V104" s="65" t="s">
        <v>175</v>
      </c>
      <c r="W104" s="65" t="s">
        <v>175</v>
      </c>
      <c r="X104" s="65" t="s">
        <v>175</v>
      </c>
    </row>
    <row r="105" spans="1:24" s="45" customFormat="1" ht="96" customHeight="1">
      <c r="A105" s="20"/>
      <c r="B105" s="65">
        <v>42983</v>
      </c>
      <c r="C105" s="6" t="s">
        <v>1061</v>
      </c>
      <c r="D105" s="8" t="s">
        <v>155</v>
      </c>
      <c r="E105" s="22" t="s">
        <v>124</v>
      </c>
      <c r="F105" s="15">
        <v>42997</v>
      </c>
      <c r="G105" s="8"/>
      <c r="H105" s="146" t="s">
        <v>1062</v>
      </c>
      <c r="I105" s="6" t="s">
        <v>169</v>
      </c>
      <c r="J105" s="4" t="s">
        <v>312</v>
      </c>
      <c r="K105" s="124">
        <v>2287</v>
      </c>
      <c r="L105" s="66">
        <v>43049</v>
      </c>
      <c r="M105" s="6" t="s">
        <v>1063</v>
      </c>
      <c r="N105" s="7" t="s">
        <v>1064</v>
      </c>
      <c r="O105" s="6">
        <v>1.5</v>
      </c>
      <c r="P105" s="78">
        <v>420</v>
      </c>
      <c r="Q105" s="9">
        <v>630</v>
      </c>
      <c r="R105" s="26">
        <v>0</v>
      </c>
      <c r="S105" s="26">
        <v>391</v>
      </c>
      <c r="T105" s="9">
        <f t="shared" si="1"/>
        <v>239</v>
      </c>
      <c r="U105" s="26"/>
      <c r="V105" s="133" t="s">
        <v>1065</v>
      </c>
      <c r="W105" s="133" t="s">
        <v>1066</v>
      </c>
      <c r="X105" s="157"/>
    </row>
    <row r="106" spans="1:24" s="45" customFormat="1" ht="95.25" customHeight="1">
      <c r="A106" s="20"/>
      <c r="B106" s="65">
        <v>42983</v>
      </c>
      <c r="C106" s="8" t="s">
        <v>1075</v>
      </c>
      <c r="D106" s="8" t="s">
        <v>155</v>
      </c>
      <c r="E106" s="22" t="s">
        <v>125</v>
      </c>
      <c r="F106" s="15">
        <v>42997</v>
      </c>
      <c r="G106" s="8"/>
      <c r="H106" s="146" t="s">
        <v>308</v>
      </c>
      <c r="I106" s="6" t="s">
        <v>169</v>
      </c>
      <c r="J106" s="4" t="s">
        <v>312</v>
      </c>
      <c r="K106" s="85">
        <v>2335</v>
      </c>
      <c r="L106" s="23">
        <v>43054</v>
      </c>
      <c r="M106" s="6" t="s">
        <v>1063</v>
      </c>
      <c r="N106" s="7" t="s">
        <v>1064</v>
      </c>
      <c r="O106" s="6">
        <v>1.5</v>
      </c>
      <c r="P106" s="78">
        <v>420</v>
      </c>
      <c r="Q106" s="9">
        <v>630</v>
      </c>
      <c r="R106" s="26">
        <v>0</v>
      </c>
      <c r="S106" s="26">
        <v>312</v>
      </c>
      <c r="T106" s="9">
        <f t="shared" si="1"/>
        <v>318</v>
      </c>
      <c r="U106" s="26"/>
      <c r="V106" s="133" t="s">
        <v>1065</v>
      </c>
      <c r="W106" s="133" t="s">
        <v>1066</v>
      </c>
      <c r="X106" s="157"/>
    </row>
    <row r="107" spans="1:24" s="45" customFormat="1" ht="78.75" customHeight="1">
      <c r="A107" s="20"/>
      <c r="B107" s="65">
        <v>42986</v>
      </c>
      <c r="C107" s="8" t="s">
        <v>1072</v>
      </c>
      <c r="D107" s="8" t="s">
        <v>155</v>
      </c>
      <c r="E107" s="22" t="s">
        <v>126</v>
      </c>
      <c r="F107" s="15">
        <v>43000</v>
      </c>
      <c r="G107" s="8"/>
      <c r="H107" s="146" t="s">
        <v>684</v>
      </c>
      <c r="I107" s="6" t="s">
        <v>169</v>
      </c>
      <c r="J107" s="4" t="s">
        <v>180</v>
      </c>
      <c r="K107" s="124">
        <v>2287</v>
      </c>
      <c r="L107" s="66">
        <v>43049</v>
      </c>
      <c r="M107" s="6" t="s">
        <v>735</v>
      </c>
      <c r="N107" s="7" t="s">
        <v>1073</v>
      </c>
      <c r="O107" s="6">
        <v>0.5</v>
      </c>
      <c r="P107" s="78">
        <v>210</v>
      </c>
      <c r="Q107" s="9">
        <v>210</v>
      </c>
      <c r="R107" s="26">
        <v>0</v>
      </c>
      <c r="S107" s="26">
        <v>0</v>
      </c>
      <c r="T107" s="9">
        <f>Q107+R107-S107</f>
        <v>210</v>
      </c>
      <c r="U107" s="26"/>
      <c r="V107" s="133" t="s">
        <v>1074</v>
      </c>
      <c r="W107" s="133" t="s">
        <v>1207</v>
      </c>
      <c r="X107" s="157"/>
    </row>
    <row r="108" spans="1:24" s="45" customFormat="1" ht="102.75" customHeight="1">
      <c r="A108" s="20"/>
      <c r="B108" s="65">
        <v>42989</v>
      </c>
      <c r="C108" s="8" t="s">
        <v>1101</v>
      </c>
      <c r="D108" s="8" t="s">
        <v>155</v>
      </c>
      <c r="E108" s="22" t="s">
        <v>127</v>
      </c>
      <c r="F108" s="15">
        <v>43003</v>
      </c>
      <c r="G108" s="8"/>
      <c r="H108" s="5" t="s">
        <v>320</v>
      </c>
      <c r="I108" s="6" t="s">
        <v>169</v>
      </c>
      <c r="J108" s="4" t="s">
        <v>180</v>
      </c>
      <c r="K108" s="85">
        <v>2712</v>
      </c>
      <c r="L108" s="23">
        <v>43077</v>
      </c>
      <c r="M108" s="6" t="s">
        <v>1102</v>
      </c>
      <c r="N108" s="7" t="s">
        <v>1103</v>
      </c>
      <c r="O108" s="6">
        <v>2.5</v>
      </c>
      <c r="P108" s="78">
        <v>420</v>
      </c>
      <c r="Q108" s="9">
        <v>1050</v>
      </c>
      <c r="R108" s="26">
        <v>0</v>
      </c>
      <c r="S108" s="26">
        <v>450</v>
      </c>
      <c r="T108" s="9">
        <f t="shared" si="1"/>
        <v>600</v>
      </c>
      <c r="U108" s="26"/>
      <c r="V108" s="133" t="s">
        <v>1104</v>
      </c>
      <c r="W108" s="133" t="s">
        <v>1208</v>
      </c>
      <c r="X108" s="157" t="s">
        <v>478</v>
      </c>
    </row>
    <row r="109" spans="1:24" s="45" customFormat="1" ht="66.75" customHeight="1">
      <c r="A109" s="20"/>
      <c r="B109" s="65">
        <v>42989</v>
      </c>
      <c r="C109" s="8" t="s">
        <v>1067</v>
      </c>
      <c r="D109" s="8" t="s">
        <v>684</v>
      </c>
      <c r="E109" s="22" t="s">
        <v>128</v>
      </c>
      <c r="F109" s="15">
        <v>43000</v>
      </c>
      <c r="G109" s="8"/>
      <c r="H109" s="146" t="s">
        <v>684</v>
      </c>
      <c r="I109" s="6" t="s">
        <v>169</v>
      </c>
      <c r="J109" s="4" t="s">
        <v>180</v>
      </c>
      <c r="K109" s="124">
        <v>2287</v>
      </c>
      <c r="L109" s="66">
        <v>43049</v>
      </c>
      <c r="M109" s="6" t="s">
        <v>1068</v>
      </c>
      <c r="N109" s="7" t="s">
        <v>1069</v>
      </c>
      <c r="O109" s="6">
        <v>0.5</v>
      </c>
      <c r="P109" s="78">
        <v>210</v>
      </c>
      <c r="Q109" s="9">
        <v>210</v>
      </c>
      <c r="R109" s="26">
        <v>0</v>
      </c>
      <c r="S109" s="26">
        <v>0</v>
      </c>
      <c r="T109" s="9">
        <f t="shared" si="1"/>
        <v>210</v>
      </c>
      <c r="U109" s="26"/>
      <c r="V109" s="133" t="s">
        <v>1070</v>
      </c>
      <c r="W109" s="133" t="s">
        <v>1071</v>
      </c>
      <c r="X109" s="157"/>
    </row>
    <row r="110" spans="1:24" s="45" customFormat="1" ht="19.5" customHeight="1" hidden="1">
      <c r="A110" s="20"/>
      <c r="B110" s="65" t="s">
        <v>175</v>
      </c>
      <c r="C110" s="65" t="s">
        <v>175</v>
      </c>
      <c r="D110" s="65" t="s">
        <v>175</v>
      </c>
      <c r="E110" s="22" t="s">
        <v>129</v>
      </c>
      <c r="F110" s="65" t="s">
        <v>175</v>
      </c>
      <c r="G110" s="65" t="s">
        <v>175</v>
      </c>
      <c r="H110" s="65" t="s">
        <v>175</v>
      </c>
      <c r="I110" s="65" t="s">
        <v>175</v>
      </c>
      <c r="J110" s="65" t="s">
        <v>175</v>
      </c>
      <c r="K110" s="65" t="s">
        <v>175</v>
      </c>
      <c r="L110" s="65" t="s">
        <v>175</v>
      </c>
      <c r="M110" s="65" t="s">
        <v>175</v>
      </c>
      <c r="N110" s="65" t="s">
        <v>175</v>
      </c>
      <c r="O110" s="65" t="s">
        <v>175</v>
      </c>
      <c r="P110" s="79"/>
      <c r="Q110" s="16"/>
      <c r="R110" s="39"/>
      <c r="S110" s="26"/>
      <c r="T110" s="43">
        <f t="shared" si="1"/>
        <v>0</v>
      </c>
      <c r="U110" s="39"/>
      <c r="V110" s="65" t="s">
        <v>175</v>
      </c>
      <c r="W110" s="65" t="s">
        <v>175</v>
      </c>
      <c r="X110" s="65" t="s">
        <v>175</v>
      </c>
    </row>
    <row r="111" spans="1:24" s="45" customFormat="1" ht="33.75" customHeight="1">
      <c r="A111" s="20"/>
      <c r="B111" s="65">
        <v>43005</v>
      </c>
      <c r="C111" s="6" t="s">
        <v>925</v>
      </c>
      <c r="D111" s="8" t="s">
        <v>155</v>
      </c>
      <c r="E111" s="22" t="s">
        <v>130</v>
      </c>
      <c r="F111" s="15">
        <v>43014</v>
      </c>
      <c r="G111" s="146"/>
      <c r="H111" s="146" t="s">
        <v>640</v>
      </c>
      <c r="I111" s="6" t="s">
        <v>157</v>
      </c>
      <c r="J111" s="4" t="s">
        <v>681</v>
      </c>
      <c r="K111" s="85">
        <v>2200</v>
      </c>
      <c r="L111" s="23">
        <v>43033</v>
      </c>
      <c r="M111" s="6" t="s">
        <v>159</v>
      </c>
      <c r="N111" s="7" t="s">
        <v>926</v>
      </c>
      <c r="O111" s="6">
        <v>1.5</v>
      </c>
      <c r="P111" s="79">
        <v>420</v>
      </c>
      <c r="Q111" s="16">
        <v>630</v>
      </c>
      <c r="R111" s="39">
        <v>0</v>
      </c>
      <c r="S111" s="43">
        <v>180.5</v>
      </c>
      <c r="T111" s="43">
        <f t="shared" si="1"/>
        <v>449.5</v>
      </c>
      <c r="U111" s="39"/>
      <c r="V111" s="133" t="s">
        <v>927</v>
      </c>
      <c r="W111" s="133" t="s">
        <v>208</v>
      </c>
      <c r="X111" s="157"/>
    </row>
    <row r="112" spans="1:24" s="45" customFormat="1" ht="81.75" customHeight="1">
      <c r="A112" s="20"/>
      <c r="B112" s="65">
        <v>43005</v>
      </c>
      <c r="C112" s="8" t="s">
        <v>928</v>
      </c>
      <c r="D112" s="8" t="s">
        <v>155</v>
      </c>
      <c r="E112" s="22" t="s">
        <v>131</v>
      </c>
      <c r="F112" s="15">
        <v>43014</v>
      </c>
      <c r="G112" s="8"/>
      <c r="H112" s="146" t="s">
        <v>929</v>
      </c>
      <c r="I112" s="146" t="s">
        <v>199</v>
      </c>
      <c r="J112" s="4" t="s">
        <v>289</v>
      </c>
      <c r="K112" s="85">
        <v>2200</v>
      </c>
      <c r="L112" s="23">
        <v>43033</v>
      </c>
      <c r="M112" s="6" t="s">
        <v>159</v>
      </c>
      <c r="N112" s="7" t="s">
        <v>926</v>
      </c>
      <c r="O112" s="6">
        <v>1.5</v>
      </c>
      <c r="P112" s="79">
        <v>420</v>
      </c>
      <c r="Q112" s="16">
        <v>630</v>
      </c>
      <c r="R112" s="39">
        <v>0</v>
      </c>
      <c r="S112" s="43">
        <v>195.5</v>
      </c>
      <c r="T112" s="43">
        <f t="shared" si="1"/>
        <v>434.5</v>
      </c>
      <c r="U112" s="39"/>
      <c r="V112" s="133" t="s">
        <v>930</v>
      </c>
      <c r="W112" s="133" t="s">
        <v>931</v>
      </c>
      <c r="X112" s="157"/>
    </row>
    <row r="113" spans="1:24" s="45" customFormat="1" ht="45.75" customHeight="1">
      <c r="A113" s="20"/>
      <c r="B113" s="65">
        <v>43026</v>
      </c>
      <c r="C113" s="8" t="s">
        <v>951</v>
      </c>
      <c r="D113" s="8" t="s">
        <v>155</v>
      </c>
      <c r="E113" s="22" t="s">
        <v>132</v>
      </c>
      <c r="F113" s="15">
        <v>43034</v>
      </c>
      <c r="G113" s="8"/>
      <c r="H113" s="146" t="s">
        <v>952</v>
      </c>
      <c r="I113" s="6" t="s">
        <v>147</v>
      </c>
      <c r="J113" s="4" t="s">
        <v>496</v>
      </c>
      <c r="K113" s="85">
        <v>2335</v>
      </c>
      <c r="L113" s="23">
        <v>43054</v>
      </c>
      <c r="M113" s="6" t="s">
        <v>159</v>
      </c>
      <c r="N113" s="7" t="s">
        <v>953</v>
      </c>
      <c r="O113" s="6">
        <v>1.5</v>
      </c>
      <c r="P113" s="79">
        <v>420</v>
      </c>
      <c r="Q113" s="16">
        <v>630</v>
      </c>
      <c r="R113" s="39">
        <v>0</v>
      </c>
      <c r="S113" s="43">
        <v>94</v>
      </c>
      <c r="T113" s="43">
        <f t="shared" si="1"/>
        <v>536</v>
      </c>
      <c r="U113" s="39"/>
      <c r="V113" s="133" t="s">
        <v>954</v>
      </c>
      <c r="W113" s="133" t="s">
        <v>955</v>
      </c>
      <c r="X113" s="157"/>
    </row>
    <row r="114" spans="1:24" s="45" customFormat="1" ht="80.25" customHeight="1">
      <c r="A114" s="20"/>
      <c r="B114" s="65">
        <v>43026</v>
      </c>
      <c r="C114" s="8" t="s">
        <v>1055</v>
      </c>
      <c r="D114" s="8" t="s">
        <v>1052</v>
      </c>
      <c r="E114" s="22" t="s">
        <v>133</v>
      </c>
      <c r="F114" s="15">
        <v>43042</v>
      </c>
      <c r="G114" s="8"/>
      <c r="H114" s="146" t="s">
        <v>933</v>
      </c>
      <c r="I114" s="6" t="s">
        <v>818</v>
      </c>
      <c r="J114" s="4" t="s">
        <v>489</v>
      </c>
      <c r="K114" s="85">
        <v>2335</v>
      </c>
      <c r="L114" s="23">
        <v>43054</v>
      </c>
      <c r="M114" s="6" t="s">
        <v>159</v>
      </c>
      <c r="N114" s="7" t="s">
        <v>953</v>
      </c>
      <c r="O114" s="6">
        <v>1.5</v>
      </c>
      <c r="P114" s="79">
        <v>420</v>
      </c>
      <c r="Q114" s="16">
        <v>630</v>
      </c>
      <c r="R114" s="39">
        <v>0</v>
      </c>
      <c r="S114" s="43">
        <v>77</v>
      </c>
      <c r="T114" s="43">
        <f t="shared" si="1"/>
        <v>553</v>
      </c>
      <c r="U114" s="39"/>
      <c r="V114" s="133" t="s">
        <v>954</v>
      </c>
      <c r="W114" s="133" t="s">
        <v>1056</v>
      </c>
      <c r="X114" s="157"/>
    </row>
    <row r="115" spans="1:24" s="45" customFormat="1" ht="19.5" customHeight="1" hidden="1">
      <c r="A115" s="20"/>
      <c r="B115" s="65" t="s">
        <v>175</v>
      </c>
      <c r="C115" s="65" t="s">
        <v>175</v>
      </c>
      <c r="D115" s="65" t="s">
        <v>175</v>
      </c>
      <c r="E115" s="22" t="s">
        <v>134</v>
      </c>
      <c r="F115" s="65" t="s">
        <v>175</v>
      </c>
      <c r="G115" s="65" t="s">
        <v>175</v>
      </c>
      <c r="H115" s="65" t="s">
        <v>175</v>
      </c>
      <c r="I115" s="65" t="s">
        <v>175</v>
      </c>
      <c r="J115" s="65" t="s">
        <v>175</v>
      </c>
      <c r="K115" s="65" t="s">
        <v>175</v>
      </c>
      <c r="L115" s="65" t="s">
        <v>175</v>
      </c>
      <c r="M115" s="65" t="s">
        <v>175</v>
      </c>
      <c r="N115" s="65" t="s">
        <v>175</v>
      </c>
      <c r="O115" s="65" t="s">
        <v>175</v>
      </c>
      <c r="P115" s="79"/>
      <c r="Q115" s="16"/>
      <c r="R115" s="39"/>
      <c r="S115" s="43"/>
      <c r="T115" s="43">
        <f t="shared" si="1"/>
        <v>0</v>
      </c>
      <c r="U115" s="39"/>
      <c r="V115" s="65" t="s">
        <v>175</v>
      </c>
      <c r="W115" s="65" t="s">
        <v>175</v>
      </c>
      <c r="X115" s="157"/>
    </row>
    <row r="116" spans="1:24" s="45" customFormat="1" ht="44.25" customHeight="1">
      <c r="A116" s="20"/>
      <c r="B116" s="65">
        <v>43026</v>
      </c>
      <c r="C116" s="8" t="s">
        <v>1051</v>
      </c>
      <c r="D116" s="8" t="s">
        <v>1052</v>
      </c>
      <c r="E116" s="22" t="s">
        <v>135</v>
      </c>
      <c r="F116" s="15">
        <v>43041</v>
      </c>
      <c r="G116" s="8"/>
      <c r="H116" s="92" t="s">
        <v>1053</v>
      </c>
      <c r="I116" s="6" t="s">
        <v>157</v>
      </c>
      <c r="J116" s="147" t="s">
        <v>681</v>
      </c>
      <c r="K116" s="85">
        <v>2335</v>
      </c>
      <c r="L116" s="23">
        <v>43054</v>
      </c>
      <c r="M116" s="6" t="s">
        <v>159</v>
      </c>
      <c r="N116" s="7" t="s">
        <v>953</v>
      </c>
      <c r="O116" s="6">
        <v>1.5</v>
      </c>
      <c r="P116" s="79">
        <v>420</v>
      </c>
      <c r="Q116" s="16">
        <v>630</v>
      </c>
      <c r="R116" s="39">
        <v>0</v>
      </c>
      <c r="S116" s="43">
        <v>22</v>
      </c>
      <c r="T116" s="43">
        <f t="shared" si="1"/>
        <v>608</v>
      </c>
      <c r="U116" s="39"/>
      <c r="V116" s="133" t="s">
        <v>1054</v>
      </c>
      <c r="W116" s="134" t="s">
        <v>208</v>
      </c>
      <c r="X116" s="157"/>
    </row>
    <row r="117" spans="1:24" s="45" customFormat="1" ht="44.25" customHeight="1">
      <c r="A117" s="20"/>
      <c r="B117" s="93">
        <v>43026</v>
      </c>
      <c r="C117" s="143" t="s">
        <v>956</v>
      </c>
      <c r="D117" s="143" t="s">
        <v>155</v>
      </c>
      <c r="E117" s="22" t="s">
        <v>136</v>
      </c>
      <c r="F117" s="145">
        <v>43034</v>
      </c>
      <c r="G117" s="143"/>
      <c r="H117" s="146" t="s">
        <v>876</v>
      </c>
      <c r="I117" s="146" t="s">
        <v>157</v>
      </c>
      <c r="J117" s="147" t="s">
        <v>681</v>
      </c>
      <c r="K117" s="85">
        <v>2480</v>
      </c>
      <c r="L117" s="23">
        <v>43066</v>
      </c>
      <c r="M117" s="6" t="s">
        <v>159</v>
      </c>
      <c r="N117" s="7" t="s">
        <v>953</v>
      </c>
      <c r="O117" s="6">
        <v>1.5</v>
      </c>
      <c r="P117" s="79">
        <v>420</v>
      </c>
      <c r="Q117" s="16">
        <v>630</v>
      </c>
      <c r="R117" s="39">
        <v>0</v>
      </c>
      <c r="S117" s="43">
        <v>25</v>
      </c>
      <c r="T117" s="43">
        <f t="shared" si="1"/>
        <v>605</v>
      </c>
      <c r="U117" s="39"/>
      <c r="V117" s="134" t="s">
        <v>957</v>
      </c>
      <c r="W117" s="134" t="s">
        <v>208</v>
      </c>
      <c r="X117" s="157"/>
    </row>
    <row r="118" spans="1:24" s="45" customFormat="1" ht="68.25" customHeight="1">
      <c r="A118" s="20"/>
      <c r="B118" s="93">
        <v>43027</v>
      </c>
      <c r="C118" s="13" t="s">
        <v>1076</v>
      </c>
      <c r="D118" s="13" t="s">
        <v>1058</v>
      </c>
      <c r="E118" s="22" t="s">
        <v>137</v>
      </c>
      <c r="F118" s="91">
        <v>43046</v>
      </c>
      <c r="G118" s="13"/>
      <c r="H118" s="5" t="s">
        <v>1077</v>
      </c>
      <c r="I118" s="5" t="s">
        <v>199</v>
      </c>
      <c r="J118" s="12" t="s">
        <v>1078</v>
      </c>
      <c r="K118" s="124">
        <v>2709</v>
      </c>
      <c r="L118" s="66">
        <v>43077</v>
      </c>
      <c r="M118" s="5" t="s">
        <v>1209</v>
      </c>
      <c r="N118" s="14" t="s">
        <v>1079</v>
      </c>
      <c r="O118" s="5">
        <v>4.5</v>
      </c>
      <c r="P118" s="80">
        <v>420</v>
      </c>
      <c r="Q118" s="17">
        <v>1470</v>
      </c>
      <c r="R118" s="39">
        <v>0</v>
      </c>
      <c r="S118" s="43">
        <v>15.75</v>
      </c>
      <c r="T118" s="43">
        <f t="shared" si="1"/>
        <v>1454.25</v>
      </c>
      <c r="U118" s="39"/>
      <c r="V118" s="134" t="s">
        <v>1080</v>
      </c>
      <c r="W118" s="134" t="s">
        <v>1081</v>
      </c>
      <c r="X118" s="157"/>
    </row>
    <row r="119" spans="1:24" s="45" customFormat="1" ht="56.25" customHeight="1">
      <c r="A119" s="20"/>
      <c r="B119" s="93">
        <v>43031</v>
      </c>
      <c r="C119" s="13" t="s">
        <v>1091</v>
      </c>
      <c r="D119" s="13" t="s">
        <v>1058</v>
      </c>
      <c r="E119" s="22" t="s">
        <v>138</v>
      </c>
      <c r="F119" s="91">
        <v>43055</v>
      </c>
      <c r="G119" s="13"/>
      <c r="H119" s="5" t="s">
        <v>916</v>
      </c>
      <c r="I119" s="5" t="s">
        <v>917</v>
      </c>
      <c r="J119" s="12" t="s">
        <v>918</v>
      </c>
      <c r="K119" s="85">
        <v>2772</v>
      </c>
      <c r="L119" s="23">
        <v>43082</v>
      </c>
      <c r="M119" s="5" t="s">
        <v>248</v>
      </c>
      <c r="N119" s="14" t="s">
        <v>1092</v>
      </c>
      <c r="O119" s="5">
        <v>1.5</v>
      </c>
      <c r="P119" s="80">
        <v>420</v>
      </c>
      <c r="Q119" s="17">
        <v>0</v>
      </c>
      <c r="R119" s="39">
        <v>496</v>
      </c>
      <c r="S119" s="43">
        <v>0</v>
      </c>
      <c r="T119" s="43">
        <f t="shared" si="1"/>
        <v>496</v>
      </c>
      <c r="U119" s="39"/>
      <c r="V119" s="134" t="s">
        <v>1093</v>
      </c>
      <c r="W119" s="134" t="s">
        <v>1210</v>
      </c>
      <c r="X119" s="157"/>
    </row>
    <row r="120" spans="1:24" s="45" customFormat="1" ht="48.75" customHeight="1">
      <c r="A120" s="20"/>
      <c r="B120" s="93">
        <v>43041</v>
      </c>
      <c r="C120" s="143" t="s">
        <v>1057</v>
      </c>
      <c r="D120" s="143" t="s">
        <v>1058</v>
      </c>
      <c r="E120" s="22" t="s">
        <v>139</v>
      </c>
      <c r="F120" s="145">
        <v>43047</v>
      </c>
      <c r="G120" s="143"/>
      <c r="H120" s="146" t="s">
        <v>475</v>
      </c>
      <c r="I120" s="146" t="s">
        <v>157</v>
      </c>
      <c r="J120" s="147" t="s">
        <v>681</v>
      </c>
      <c r="K120" s="124">
        <v>2470</v>
      </c>
      <c r="L120" s="66">
        <v>43063</v>
      </c>
      <c r="M120" s="6" t="s">
        <v>159</v>
      </c>
      <c r="N120" s="150" t="s">
        <v>1059</v>
      </c>
      <c r="O120" s="146">
        <v>1.5</v>
      </c>
      <c r="P120" s="151">
        <v>420</v>
      </c>
      <c r="Q120" s="152">
        <v>630</v>
      </c>
      <c r="R120" s="39">
        <v>0</v>
      </c>
      <c r="S120" s="43">
        <v>262</v>
      </c>
      <c r="T120" s="43">
        <f t="shared" si="1"/>
        <v>368</v>
      </c>
      <c r="U120" s="39"/>
      <c r="V120" s="134" t="s">
        <v>1060</v>
      </c>
      <c r="W120" s="134" t="s">
        <v>208</v>
      </c>
      <c r="X120" s="157"/>
    </row>
    <row r="121" spans="1:24" s="45" customFormat="1" ht="19.5" customHeight="1" hidden="1">
      <c r="A121" s="20"/>
      <c r="B121" s="93" t="s">
        <v>175</v>
      </c>
      <c r="C121" s="93" t="s">
        <v>175</v>
      </c>
      <c r="D121" s="93" t="s">
        <v>175</v>
      </c>
      <c r="E121" s="22" t="s">
        <v>140</v>
      </c>
      <c r="F121" s="91"/>
      <c r="G121" s="13"/>
      <c r="H121" s="93" t="s">
        <v>175</v>
      </c>
      <c r="I121" s="93" t="s">
        <v>175</v>
      </c>
      <c r="J121" s="93" t="s">
        <v>175</v>
      </c>
      <c r="K121" s="85"/>
      <c r="L121" s="23"/>
      <c r="M121" s="93" t="s">
        <v>175</v>
      </c>
      <c r="N121" s="93" t="s">
        <v>175</v>
      </c>
      <c r="O121" s="5"/>
      <c r="P121" s="80"/>
      <c r="Q121" s="17"/>
      <c r="R121" s="39"/>
      <c r="S121" s="43"/>
      <c r="T121" s="43">
        <f t="shared" si="1"/>
        <v>0</v>
      </c>
      <c r="U121" s="39"/>
      <c r="V121" s="93" t="s">
        <v>175</v>
      </c>
      <c r="W121" s="93" t="s">
        <v>175</v>
      </c>
      <c r="X121" s="157"/>
    </row>
    <row r="122" spans="1:24" s="45" customFormat="1" ht="54" customHeight="1">
      <c r="A122" s="20"/>
      <c r="B122" s="93">
        <v>43049</v>
      </c>
      <c r="C122" s="13" t="s">
        <v>1085</v>
      </c>
      <c r="D122" s="13" t="s">
        <v>155</v>
      </c>
      <c r="E122" s="22" t="s">
        <v>141</v>
      </c>
      <c r="F122" s="91">
        <v>43062</v>
      </c>
      <c r="G122" s="13"/>
      <c r="H122" s="5" t="s">
        <v>916</v>
      </c>
      <c r="I122" s="5" t="s">
        <v>917</v>
      </c>
      <c r="J122" s="12" t="s">
        <v>918</v>
      </c>
      <c r="K122" s="124">
        <v>2715</v>
      </c>
      <c r="L122" s="66">
        <v>43077</v>
      </c>
      <c r="M122" s="5" t="s">
        <v>248</v>
      </c>
      <c r="N122" s="14" t="s">
        <v>1086</v>
      </c>
      <c r="O122" s="5">
        <v>1</v>
      </c>
      <c r="P122" s="80">
        <v>420</v>
      </c>
      <c r="Q122" s="17">
        <v>420</v>
      </c>
      <c r="R122" s="39">
        <v>0</v>
      </c>
      <c r="S122" s="43">
        <v>105</v>
      </c>
      <c r="T122" s="43">
        <f t="shared" si="1"/>
        <v>315</v>
      </c>
      <c r="U122" s="39"/>
      <c r="V122" s="140" t="s">
        <v>1087</v>
      </c>
      <c r="W122" s="141" t="s">
        <v>1088</v>
      </c>
      <c r="X122" s="157"/>
    </row>
    <row r="123" spans="1:24" s="45" customFormat="1" ht="94.5" customHeight="1">
      <c r="A123" s="20"/>
      <c r="B123" s="93">
        <v>43049</v>
      </c>
      <c r="C123" s="13" t="s">
        <v>1089</v>
      </c>
      <c r="D123" s="13" t="s">
        <v>155</v>
      </c>
      <c r="E123" s="22" t="s">
        <v>142</v>
      </c>
      <c r="F123" s="91">
        <v>43062</v>
      </c>
      <c r="G123" s="13"/>
      <c r="H123" s="5" t="s">
        <v>320</v>
      </c>
      <c r="I123" s="5" t="s">
        <v>169</v>
      </c>
      <c r="J123" s="12" t="s">
        <v>180</v>
      </c>
      <c r="K123" s="124">
        <v>2715</v>
      </c>
      <c r="L123" s="66">
        <v>43077</v>
      </c>
      <c r="M123" s="5" t="s">
        <v>248</v>
      </c>
      <c r="N123" s="14" t="s">
        <v>1086</v>
      </c>
      <c r="O123" s="5">
        <v>1</v>
      </c>
      <c r="P123" s="80">
        <v>420</v>
      </c>
      <c r="Q123" s="17">
        <v>420</v>
      </c>
      <c r="R123" s="39">
        <v>0</v>
      </c>
      <c r="S123" s="43">
        <v>0</v>
      </c>
      <c r="T123" s="43">
        <f t="shared" si="1"/>
        <v>420</v>
      </c>
      <c r="U123" s="39"/>
      <c r="V123" s="140" t="s">
        <v>1087</v>
      </c>
      <c r="W123" s="134" t="s">
        <v>1090</v>
      </c>
      <c r="X123" s="157"/>
    </row>
    <row r="124" spans="1:24" s="45" customFormat="1" ht="34.5" customHeight="1">
      <c r="A124" s="20"/>
      <c r="B124" s="142">
        <v>43067</v>
      </c>
      <c r="C124" s="143" t="s">
        <v>1232</v>
      </c>
      <c r="D124" s="143" t="s">
        <v>1233</v>
      </c>
      <c r="E124" s="144" t="s">
        <v>1094</v>
      </c>
      <c r="F124" s="145">
        <v>43076</v>
      </c>
      <c r="G124" s="143"/>
      <c r="H124" s="146" t="s">
        <v>156</v>
      </c>
      <c r="I124" s="146" t="s">
        <v>1234</v>
      </c>
      <c r="J124" s="147" t="s">
        <v>681</v>
      </c>
      <c r="K124" s="148">
        <v>3031</v>
      </c>
      <c r="L124" s="149">
        <v>43089</v>
      </c>
      <c r="M124" s="146" t="s">
        <v>941</v>
      </c>
      <c r="N124" s="150" t="s">
        <v>1235</v>
      </c>
      <c r="O124" s="146">
        <v>1</v>
      </c>
      <c r="P124" s="151">
        <v>420</v>
      </c>
      <c r="Q124" s="152">
        <v>1050</v>
      </c>
      <c r="R124" s="153">
        <v>0</v>
      </c>
      <c r="S124" s="154">
        <v>42</v>
      </c>
      <c r="T124" s="154">
        <f aca="true" t="shared" si="2" ref="T124:T130">Q124+R124-S124</f>
        <v>1008</v>
      </c>
      <c r="U124" s="153"/>
      <c r="V124" s="155" t="s">
        <v>481</v>
      </c>
      <c r="W124" s="156" t="s">
        <v>208</v>
      </c>
      <c r="X124" s="157"/>
    </row>
    <row r="125" spans="1:24" s="45" customFormat="1" ht="73.5" customHeight="1">
      <c r="A125" s="20"/>
      <c r="B125" s="142">
        <v>43067</v>
      </c>
      <c r="C125" s="143" t="s">
        <v>1236</v>
      </c>
      <c r="D125" s="143" t="s">
        <v>1233</v>
      </c>
      <c r="E125" s="144" t="s">
        <v>1095</v>
      </c>
      <c r="F125" s="145">
        <v>43075</v>
      </c>
      <c r="G125" s="143"/>
      <c r="H125" s="146" t="s">
        <v>1237</v>
      </c>
      <c r="I125" s="146" t="s">
        <v>1238</v>
      </c>
      <c r="J125" s="147" t="s">
        <v>1239</v>
      </c>
      <c r="K125" s="148">
        <v>3031</v>
      </c>
      <c r="L125" s="149">
        <v>43089</v>
      </c>
      <c r="M125" s="146" t="s">
        <v>941</v>
      </c>
      <c r="N125" s="150" t="s">
        <v>1235</v>
      </c>
      <c r="O125" s="146">
        <v>1</v>
      </c>
      <c r="P125" s="151">
        <v>420</v>
      </c>
      <c r="Q125" s="152">
        <v>1050</v>
      </c>
      <c r="R125" s="153">
        <v>0</v>
      </c>
      <c r="S125" s="154">
        <v>142.25</v>
      </c>
      <c r="T125" s="154">
        <f t="shared" si="2"/>
        <v>907.75</v>
      </c>
      <c r="U125" s="153"/>
      <c r="V125" s="155" t="s">
        <v>1240</v>
      </c>
      <c r="W125" s="156" t="s">
        <v>1241</v>
      </c>
      <c r="X125" s="157"/>
    </row>
    <row r="126" spans="1:24" s="45" customFormat="1" ht="81" customHeight="1">
      <c r="A126" s="20"/>
      <c r="B126" s="142">
        <v>43067</v>
      </c>
      <c r="C126" s="143" t="s">
        <v>1242</v>
      </c>
      <c r="D126" s="143" t="s">
        <v>1233</v>
      </c>
      <c r="E126" s="144" t="s">
        <v>1096</v>
      </c>
      <c r="F126" s="145">
        <v>43081</v>
      </c>
      <c r="G126" s="143"/>
      <c r="H126" s="146" t="s">
        <v>1243</v>
      </c>
      <c r="I126" s="146" t="s">
        <v>199</v>
      </c>
      <c r="J126" s="147" t="s">
        <v>165</v>
      </c>
      <c r="K126" s="148">
        <v>3356</v>
      </c>
      <c r="L126" s="149">
        <v>43097</v>
      </c>
      <c r="M126" s="146" t="s">
        <v>941</v>
      </c>
      <c r="N126" s="150" t="s">
        <v>1235</v>
      </c>
      <c r="O126" s="146">
        <v>1</v>
      </c>
      <c r="P126" s="151">
        <v>420</v>
      </c>
      <c r="Q126" s="152">
        <v>1050</v>
      </c>
      <c r="R126" s="153">
        <v>0</v>
      </c>
      <c r="S126" s="154">
        <v>82</v>
      </c>
      <c r="T126" s="154">
        <f t="shared" si="2"/>
        <v>968</v>
      </c>
      <c r="U126" s="153"/>
      <c r="V126" s="155" t="s">
        <v>1240</v>
      </c>
      <c r="W126" s="156" t="s">
        <v>1241</v>
      </c>
      <c r="X126" s="157"/>
    </row>
    <row r="127" spans="1:24" s="45" customFormat="1" ht="72.75" customHeight="1" hidden="1">
      <c r="A127" s="20"/>
      <c r="B127" s="142">
        <v>43070</v>
      </c>
      <c r="C127" s="143" t="s">
        <v>1393</v>
      </c>
      <c r="D127" s="143" t="s">
        <v>1233</v>
      </c>
      <c r="E127" s="144" t="s">
        <v>1097</v>
      </c>
      <c r="F127" s="145">
        <v>43077</v>
      </c>
      <c r="G127" s="143"/>
      <c r="H127" s="146" t="s">
        <v>1394</v>
      </c>
      <c r="I127" s="146" t="s">
        <v>917</v>
      </c>
      <c r="J127" s="147" t="s">
        <v>1395</v>
      </c>
      <c r="K127" s="148" t="s">
        <v>1397</v>
      </c>
      <c r="L127" s="148" t="s">
        <v>1397</v>
      </c>
      <c r="M127" s="146" t="s">
        <v>1209</v>
      </c>
      <c r="N127" s="150" t="s">
        <v>1396</v>
      </c>
      <c r="O127" s="146">
        <v>1</v>
      </c>
      <c r="P127" s="151">
        <v>420</v>
      </c>
      <c r="Q127" s="152">
        <v>630</v>
      </c>
      <c r="R127" s="153">
        <v>0</v>
      </c>
      <c r="S127" s="154">
        <v>630</v>
      </c>
      <c r="T127" s="154">
        <f t="shared" si="2"/>
        <v>0</v>
      </c>
      <c r="U127" s="153"/>
      <c r="V127" s="155" t="s">
        <v>1398</v>
      </c>
      <c r="W127" s="156" t="s">
        <v>1399</v>
      </c>
      <c r="X127" s="157"/>
    </row>
    <row r="128" spans="1:24" s="45" customFormat="1" ht="43.5" customHeight="1">
      <c r="A128" s="20"/>
      <c r="B128" s="142">
        <v>43081</v>
      </c>
      <c r="C128" s="209" t="s">
        <v>1411</v>
      </c>
      <c r="D128" s="209" t="s">
        <v>155</v>
      </c>
      <c r="E128" s="144" t="s">
        <v>1098</v>
      </c>
      <c r="F128" s="145">
        <v>43084</v>
      </c>
      <c r="G128" s="143"/>
      <c r="H128" s="146" t="s">
        <v>298</v>
      </c>
      <c r="I128" s="146" t="s">
        <v>157</v>
      </c>
      <c r="J128" s="147" t="s">
        <v>681</v>
      </c>
      <c r="K128" s="148">
        <v>3286</v>
      </c>
      <c r="L128" s="149">
        <v>43096</v>
      </c>
      <c r="M128" s="210" t="s">
        <v>1401</v>
      </c>
      <c r="N128" s="150" t="s">
        <v>1402</v>
      </c>
      <c r="O128" s="210">
        <v>1.5</v>
      </c>
      <c r="P128" s="151">
        <v>420</v>
      </c>
      <c r="Q128" s="152">
        <v>630</v>
      </c>
      <c r="R128" s="153">
        <v>0</v>
      </c>
      <c r="S128" s="154">
        <v>1</v>
      </c>
      <c r="T128" s="154">
        <f t="shared" si="2"/>
        <v>629</v>
      </c>
      <c r="U128" s="153"/>
      <c r="V128" s="213" t="s">
        <v>1412</v>
      </c>
      <c r="W128" s="156" t="s">
        <v>208</v>
      </c>
      <c r="X128" s="157"/>
    </row>
    <row r="129" spans="1:24" s="45" customFormat="1" ht="79.5" customHeight="1">
      <c r="A129" s="20"/>
      <c r="B129" s="142">
        <v>43081</v>
      </c>
      <c r="C129" s="143" t="s">
        <v>1406</v>
      </c>
      <c r="D129" s="143" t="s">
        <v>155</v>
      </c>
      <c r="E129" s="144" t="s">
        <v>1099</v>
      </c>
      <c r="F129" s="145">
        <v>43084</v>
      </c>
      <c r="G129" s="143"/>
      <c r="H129" s="146" t="s">
        <v>1407</v>
      </c>
      <c r="I129" s="146" t="s">
        <v>1408</v>
      </c>
      <c r="J129" s="147" t="s">
        <v>165</v>
      </c>
      <c r="K129" s="148">
        <v>3328</v>
      </c>
      <c r="L129" s="149">
        <v>43097</v>
      </c>
      <c r="M129" s="146" t="s">
        <v>1401</v>
      </c>
      <c r="N129" s="150" t="s">
        <v>1402</v>
      </c>
      <c r="O129" s="146">
        <v>1.5</v>
      </c>
      <c r="P129" s="151">
        <v>420</v>
      </c>
      <c r="Q129" s="152">
        <v>630</v>
      </c>
      <c r="R129" s="153">
        <v>0</v>
      </c>
      <c r="S129" s="154">
        <v>63</v>
      </c>
      <c r="T129" s="154">
        <f t="shared" si="2"/>
        <v>567</v>
      </c>
      <c r="U129" s="153"/>
      <c r="V129" s="155" t="s">
        <v>1403</v>
      </c>
      <c r="W129" s="156" t="s">
        <v>1409</v>
      </c>
      <c r="X129" s="157"/>
    </row>
    <row r="130" spans="1:24" s="45" customFormat="1" ht="80.25" customHeight="1">
      <c r="A130" s="20"/>
      <c r="B130" s="142">
        <v>43081</v>
      </c>
      <c r="C130" s="143" t="s">
        <v>1400</v>
      </c>
      <c r="D130" s="143" t="s">
        <v>155</v>
      </c>
      <c r="E130" s="144" t="s">
        <v>1100</v>
      </c>
      <c r="F130" s="145">
        <v>43084</v>
      </c>
      <c r="G130" s="143"/>
      <c r="H130" s="146" t="s">
        <v>1243</v>
      </c>
      <c r="I130" s="146" t="s">
        <v>199</v>
      </c>
      <c r="J130" s="147" t="s">
        <v>165</v>
      </c>
      <c r="K130" s="148">
        <v>3264</v>
      </c>
      <c r="L130" s="149">
        <v>43095</v>
      </c>
      <c r="M130" s="146" t="s">
        <v>1401</v>
      </c>
      <c r="N130" s="150" t="s">
        <v>1402</v>
      </c>
      <c r="O130" s="146">
        <v>1.5</v>
      </c>
      <c r="P130" s="151">
        <v>420</v>
      </c>
      <c r="Q130" s="152">
        <v>630</v>
      </c>
      <c r="R130" s="153">
        <v>0</v>
      </c>
      <c r="S130" s="154">
        <v>70</v>
      </c>
      <c r="T130" s="154">
        <f t="shared" si="2"/>
        <v>560</v>
      </c>
      <c r="U130" s="153"/>
      <c r="V130" s="155" t="s">
        <v>1403</v>
      </c>
      <c r="W130" s="156" t="s">
        <v>1404</v>
      </c>
      <c r="X130" s="157"/>
    </row>
    <row r="131" spans="1:24" s="45" customFormat="1" ht="84.75" customHeight="1">
      <c r="A131" s="20"/>
      <c r="B131" s="142">
        <v>43081</v>
      </c>
      <c r="C131" s="143" t="s">
        <v>1410</v>
      </c>
      <c r="D131" s="143" t="s">
        <v>155</v>
      </c>
      <c r="E131" s="144" t="s">
        <v>1405</v>
      </c>
      <c r="F131" s="145">
        <v>43084</v>
      </c>
      <c r="G131" s="209"/>
      <c r="H131" s="210" t="s">
        <v>1237</v>
      </c>
      <c r="I131" s="210" t="s">
        <v>1238</v>
      </c>
      <c r="J131" s="211" t="s">
        <v>1239</v>
      </c>
      <c r="K131" s="148">
        <v>3328</v>
      </c>
      <c r="L131" s="149">
        <v>43097</v>
      </c>
      <c r="M131" s="146" t="s">
        <v>1401</v>
      </c>
      <c r="N131" s="150" t="s">
        <v>1402</v>
      </c>
      <c r="O131" s="146">
        <v>1.5</v>
      </c>
      <c r="P131" s="151">
        <v>420</v>
      </c>
      <c r="Q131" s="152">
        <v>630</v>
      </c>
      <c r="R131" s="153">
        <v>0</v>
      </c>
      <c r="S131" s="154">
        <v>20</v>
      </c>
      <c r="T131" s="154">
        <f>Q131+R131-S131</f>
        <v>610</v>
      </c>
      <c r="U131" s="153"/>
      <c r="V131" s="155" t="s">
        <v>1403</v>
      </c>
      <c r="W131" s="156" t="s">
        <v>1404</v>
      </c>
      <c r="X131" s="212"/>
    </row>
    <row r="132" spans="1:24" s="45" customFormat="1" ht="85.5" customHeight="1">
      <c r="A132" s="20"/>
      <c r="B132" s="65">
        <v>42739</v>
      </c>
      <c r="C132" s="6">
        <v>1</v>
      </c>
      <c r="D132" s="8" t="s">
        <v>215</v>
      </c>
      <c r="E132" s="6">
        <v>10990</v>
      </c>
      <c r="F132" s="15">
        <v>42744</v>
      </c>
      <c r="G132" s="143" t="s">
        <v>216</v>
      </c>
      <c r="H132" s="95" t="s">
        <v>217</v>
      </c>
      <c r="I132" s="146" t="s">
        <v>218</v>
      </c>
      <c r="J132" s="4" t="s">
        <v>219</v>
      </c>
      <c r="K132" s="85">
        <v>167</v>
      </c>
      <c r="L132" s="23">
        <v>42793</v>
      </c>
      <c r="M132" s="6" t="s">
        <v>220</v>
      </c>
      <c r="N132" s="7" t="s">
        <v>221</v>
      </c>
      <c r="O132" s="6">
        <v>2.5</v>
      </c>
      <c r="P132" s="78">
        <v>420</v>
      </c>
      <c r="Q132" s="9">
        <v>0</v>
      </c>
      <c r="R132" s="26">
        <v>1050</v>
      </c>
      <c r="S132" s="26">
        <v>0</v>
      </c>
      <c r="T132" s="9">
        <v>1050</v>
      </c>
      <c r="U132" s="26">
        <v>0</v>
      </c>
      <c r="V132" s="133" t="s">
        <v>222</v>
      </c>
      <c r="W132" s="133" t="s">
        <v>223</v>
      </c>
      <c r="X132" s="157"/>
    </row>
    <row r="133" spans="1:24" s="45" customFormat="1" ht="106.5" customHeight="1">
      <c r="A133" s="20"/>
      <c r="B133" s="65">
        <v>42766</v>
      </c>
      <c r="C133" s="6">
        <v>8</v>
      </c>
      <c r="D133" s="8" t="s">
        <v>224</v>
      </c>
      <c r="E133" s="6">
        <v>10997</v>
      </c>
      <c r="F133" s="15">
        <v>42767</v>
      </c>
      <c r="G133" s="8" t="s">
        <v>225</v>
      </c>
      <c r="H133" s="96" t="s">
        <v>226</v>
      </c>
      <c r="I133" s="6" t="s">
        <v>227</v>
      </c>
      <c r="J133" s="4" t="s">
        <v>219</v>
      </c>
      <c r="K133" s="85">
        <v>167</v>
      </c>
      <c r="L133" s="23">
        <v>42793</v>
      </c>
      <c r="M133" s="6" t="s">
        <v>228</v>
      </c>
      <c r="N133" s="7" t="s">
        <v>229</v>
      </c>
      <c r="O133" s="6">
        <v>0.5</v>
      </c>
      <c r="P133" s="78">
        <v>420</v>
      </c>
      <c r="Q133" s="9">
        <v>210</v>
      </c>
      <c r="R133" s="26">
        <v>0</v>
      </c>
      <c r="S133" s="26">
        <v>36</v>
      </c>
      <c r="T133" s="9">
        <v>174</v>
      </c>
      <c r="U133" s="26">
        <v>0</v>
      </c>
      <c r="V133" s="133" t="s">
        <v>230</v>
      </c>
      <c r="W133" s="133" t="s">
        <v>230</v>
      </c>
      <c r="X133" s="157"/>
    </row>
    <row r="134" spans="1:24" s="45" customFormat="1" ht="125.25" customHeight="1">
      <c r="A134" s="20"/>
      <c r="B134" s="65">
        <v>42772</v>
      </c>
      <c r="C134" s="8" t="s">
        <v>231</v>
      </c>
      <c r="D134" s="8" t="s">
        <v>224</v>
      </c>
      <c r="E134" s="8" t="s">
        <v>232</v>
      </c>
      <c r="F134" s="15">
        <v>42775</v>
      </c>
      <c r="G134" s="8" t="s">
        <v>233</v>
      </c>
      <c r="H134" s="95" t="s">
        <v>234</v>
      </c>
      <c r="I134" s="6" t="s">
        <v>235</v>
      </c>
      <c r="J134" s="4" t="s">
        <v>219</v>
      </c>
      <c r="K134" s="85">
        <v>167</v>
      </c>
      <c r="L134" s="23">
        <v>42793</v>
      </c>
      <c r="M134" s="6" t="s">
        <v>236</v>
      </c>
      <c r="N134" s="7" t="s">
        <v>237</v>
      </c>
      <c r="O134" s="6">
        <v>2.5</v>
      </c>
      <c r="P134" s="78">
        <v>420</v>
      </c>
      <c r="Q134" s="9">
        <v>1050</v>
      </c>
      <c r="R134" s="26">
        <v>0</v>
      </c>
      <c r="S134" s="26">
        <v>167</v>
      </c>
      <c r="T134" s="9">
        <v>883</v>
      </c>
      <c r="U134" s="26">
        <v>0</v>
      </c>
      <c r="V134" s="133" t="s">
        <v>270</v>
      </c>
      <c r="W134" s="133" t="s">
        <v>271</v>
      </c>
      <c r="X134" s="157"/>
    </row>
    <row r="135" spans="1:24" s="45" customFormat="1" ht="133.5" customHeight="1">
      <c r="A135" s="20"/>
      <c r="B135" s="65">
        <v>42772</v>
      </c>
      <c r="C135" s="8" t="s">
        <v>238</v>
      </c>
      <c r="D135" s="8" t="s">
        <v>224</v>
      </c>
      <c r="E135" s="8" t="s">
        <v>239</v>
      </c>
      <c r="F135" s="15">
        <v>42775</v>
      </c>
      <c r="G135" s="8" t="s">
        <v>240</v>
      </c>
      <c r="H135" s="97" t="s">
        <v>241</v>
      </c>
      <c r="I135" s="6" t="s">
        <v>242</v>
      </c>
      <c r="J135" s="4" t="s">
        <v>219</v>
      </c>
      <c r="K135" s="85">
        <v>167</v>
      </c>
      <c r="L135" s="23">
        <v>42793</v>
      </c>
      <c r="M135" s="6" t="s">
        <v>236</v>
      </c>
      <c r="N135" s="7" t="s">
        <v>237</v>
      </c>
      <c r="O135" s="6">
        <v>2.5</v>
      </c>
      <c r="P135" s="78">
        <v>420</v>
      </c>
      <c r="Q135" s="9">
        <v>1050</v>
      </c>
      <c r="R135" s="26">
        <v>0</v>
      </c>
      <c r="S135" s="26">
        <v>155</v>
      </c>
      <c r="T135" s="9">
        <v>895</v>
      </c>
      <c r="U135" s="26">
        <v>0</v>
      </c>
      <c r="V135" s="133" t="s">
        <v>270</v>
      </c>
      <c r="W135" s="133" t="s">
        <v>271</v>
      </c>
      <c r="X135" s="157"/>
    </row>
    <row r="136" spans="1:24" s="45" customFormat="1" ht="163.5" customHeight="1">
      <c r="A136" s="20"/>
      <c r="B136" s="65">
        <v>42765</v>
      </c>
      <c r="C136" s="8" t="s">
        <v>243</v>
      </c>
      <c r="D136" s="8" t="s">
        <v>224</v>
      </c>
      <c r="E136" s="8" t="s">
        <v>244</v>
      </c>
      <c r="F136" s="15">
        <v>42768</v>
      </c>
      <c r="G136" s="8" t="s">
        <v>245</v>
      </c>
      <c r="H136" s="96" t="s">
        <v>246</v>
      </c>
      <c r="I136" s="6" t="s">
        <v>247</v>
      </c>
      <c r="J136" s="4" t="s">
        <v>219</v>
      </c>
      <c r="K136" s="85">
        <v>167</v>
      </c>
      <c r="L136" s="23">
        <v>42793</v>
      </c>
      <c r="M136" s="6" t="s">
        <v>248</v>
      </c>
      <c r="N136" s="7" t="s">
        <v>249</v>
      </c>
      <c r="O136" s="6">
        <v>2.5</v>
      </c>
      <c r="P136" s="78">
        <v>420</v>
      </c>
      <c r="Q136" s="9">
        <v>0</v>
      </c>
      <c r="R136" s="26">
        <v>207.3</v>
      </c>
      <c r="S136" s="26">
        <v>0</v>
      </c>
      <c r="T136" s="9">
        <v>207.3</v>
      </c>
      <c r="U136" s="26">
        <v>0</v>
      </c>
      <c r="V136" s="133" t="s">
        <v>250</v>
      </c>
      <c r="W136" s="133" t="s">
        <v>251</v>
      </c>
      <c r="X136" s="157"/>
    </row>
    <row r="137" spans="1:24" s="45" customFormat="1" ht="70.5" customHeight="1">
      <c r="A137" s="20"/>
      <c r="B137" s="65">
        <v>42758</v>
      </c>
      <c r="C137" s="8" t="s">
        <v>252</v>
      </c>
      <c r="D137" s="8" t="s">
        <v>224</v>
      </c>
      <c r="E137" s="8" t="s">
        <v>253</v>
      </c>
      <c r="F137" s="15">
        <v>42759</v>
      </c>
      <c r="G137" s="8" t="s">
        <v>225</v>
      </c>
      <c r="H137" s="96" t="s">
        <v>226</v>
      </c>
      <c r="I137" s="6" t="s">
        <v>227</v>
      </c>
      <c r="J137" s="4" t="s">
        <v>219</v>
      </c>
      <c r="K137" s="85">
        <v>167</v>
      </c>
      <c r="L137" s="23">
        <v>42793</v>
      </c>
      <c r="M137" s="6" t="s">
        <v>228</v>
      </c>
      <c r="N137" s="7" t="s">
        <v>254</v>
      </c>
      <c r="O137" s="6">
        <v>0.5</v>
      </c>
      <c r="P137" s="78">
        <v>420</v>
      </c>
      <c r="Q137" s="9">
        <v>0</v>
      </c>
      <c r="R137" s="26">
        <v>141.25</v>
      </c>
      <c r="S137" s="26">
        <v>0</v>
      </c>
      <c r="T137" s="9">
        <v>141.25</v>
      </c>
      <c r="U137" s="26">
        <v>0</v>
      </c>
      <c r="V137" s="133" t="s">
        <v>255</v>
      </c>
      <c r="W137" s="133" t="s">
        <v>256</v>
      </c>
      <c r="X137" s="157"/>
    </row>
    <row r="138" spans="1:24" s="45" customFormat="1" ht="116.25" customHeight="1">
      <c r="A138" s="20"/>
      <c r="B138" s="65">
        <v>42773</v>
      </c>
      <c r="C138" s="8" t="s">
        <v>257</v>
      </c>
      <c r="D138" s="8" t="s">
        <v>224</v>
      </c>
      <c r="E138" s="8" t="s">
        <v>258</v>
      </c>
      <c r="F138" s="15">
        <v>42776</v>
      </c>
      <c r="G138" s="8" t="s">
        <v>259</v>
      </c>
      <c r="H138" s="96" t="s">
        <v>260</v>
      </c>
      <c r="I138" s="6" t="s">
        <v>261</v>
      </c>
      <c r="J138" s="4" t="s">
        <v>219</v>
      </c>
      <c r="K138" s="85">
        <v>167</v>
      </c>
      <c r="L138" s="23">
        <v>42793</v>
      </c>
      <c r="M138" s="6" t="s">
        <v>211</v>
      </c>
      <c r="N138" s="7" t="s">
        <v>262</v>
      </c>
      <c r="O138" s="6">
        <v>2.5</v>
      </c>
      <c r="P138" s="78">
        <v>420</v>
      </c>
      <c r="Q138" s="9">
        <v>1050</v>
      </c>
      <c r="R138" s="26">
        <v>0</v>
      </c>
      <c r="S138" s="26">
        <v>352</v>
      </c>
      <c r="T138" s="9">
        <v>698</v>
      </c>
      <c r="U138" s="26">
        <v>0</v>
      </c>
      <c r="V138" s="133" t="s">
        <v>272</v>
      </c>
      <c r="W138" s="133" t="s">
        <v>273</v>
      </c>
      <c r="X138" s="157"/>
    </row>
    <row r="139" spans="1:24" s="45" customFormat="1" ht="82.5" customHeight="1">
      <c r="A139" s="20"/>
      <c r="B139" s="65">
        <v>42776</v>
      </c>
      <c r="C139" s="143" t="s">
        <v>263</v>
      </c>
      <c r="D139" s="8" t="s">
        <v>215</v>
      </c>
      <c r="E139" s="143" t="s">
        <v>264</v>
      </c>
      <c r="F139" s="15">
        <v>42779</v>
      </c>
      <c r="G139" s="143" t="s">
        <v>216</v>
      </c>
      <c r="H139" s="95" t="s">
        <v>217</v>
      </c>
      <c r="I139" s="146" t="s">
        <v>218</v>
      </c>
      <c r="J139" s="4" t="s">
        <v>219</v>
      </c>
      <c r="K139" s="85">
        <v>167</v>
      </c>
      <c r="L139" s="23">
        <v>42793</v>
      </c>
      <c r="M139" s="6" t="s">
        <v>228</v>
      </c>
      <c r="N139" s="7" t="s">
        <v>265</v>
      </c>
      <c r="O139" s="6">
        <v>0.5</v>
      </c>
      <c r="P139" s="78">
        <v>420</v>
      </c>
      <c r="Q139" s="9">
        <v>210</v>
      </c>
      <c r="R139" s="26">
        <v>0</v>
      </c>
      <c r="S139" s="26">
        <v>0</v>
      </c>
      <c r="T139" s="18">
        <v>210</v>
      </c>
      <c r="U139" s="26">
        <v>0</v>
      </c>
      <c r="V139" s="133" t="s">
        <v>266</v>
      </c>
      <c r="W139" s="133" t="s">
        <v>267</v>
      </c>
      <c r="X139" s="157"/>
    </row>
    <row r="140" spans="1:24" s="45" customFormat="1" ht="85.5" customHeight="1">
      <c r="A140" s="20"/>
      <c r="B140" s="65">
        <v>42776</v>
      </c>
      <c r="C140" s="143" t="s">
        <v>268</v>
      </c>
      <c r="D140" s="8" t="s">
        <v>224</v>
      </c>
      <c r="E140" s="143" t="s">
        <v>269</v>
      </c>
      <c r="F140" s="15">
        <v>42779</v>
      </c>
      <c r="G140" s="8" t="s">
        <v>225</v>
      </c>
      <c r="H140" s="96" t="s">
        <v>226</v>
      </c>
      <c r="I140" s="6" t="s">
        <v>227</v>
      </c>
      <c r="J140" s="4" t="s">
        <v>219</v>
      </c>
      <c r="K140" s="85">
        <v>167</v>
      </c>
      <c r="L140" s="23">
        <v>42793</v>
      </c>
      <c r="M140" s="6" t="s">
        <v>228</v>
      </c>
      <c r="N140" s="7" t="s">
        <v>265</v>
      </c>
      <c r="O140" s="6">
        <v>0.5</v>
      </c>
      <c r="P140" s="78">
        <v>420</v>
      </c>
      <c r="Q140" s="9">
        <v>210</v>
      </c>
      <c r="R140" s="26">
        <v>0</v>
      </c>
      <c r="S140" s="26">
        <v>17</v>
      </c>
      <c r="T140" s="18">
        <v>193</v>
      </c>
      <c r="U140" s="26">
        <v>0</v>
      </c>
      <c r="V140" s="133" t="s">
        <v>266</v>
      </c>
      <c r="W140" s="133" t="s">
        <v>267</v>
      </c>
      <c r="X140" s="157"/>
    </row>
    <row r="141" spans="1:24" s="45" customFormat="1" ht="117" customHeight="1">
      <c r="A141" s="20"/>
      <c r="B141" s="98">
        <v>42758</v>
      </c>
      <c r="C141" s="46">
        <v>3</v>
      </c>
      <c r="D141" s="47" t="s">
        <v>224</v>
      </c>
      <c r="E141" s="46">
        <v>11005</v>
      </c>
      <c r="F141" s="99">
        <v>42759</v>
      </c>
      <c r="G141" s="47" t="s">
        <v>233</v>
      </c>
      <c r="H141" s="67" t="s">
        <v>234</v>
      </c>
      <c r="I141" s="46" t="s">
        <v>235</v>
      </c>
      <c r="J141" s="48" t="s">
        <v>219</v>
      </c>
      <c r="K141" s="73">
        <v>268</v>
      </c>
      <c r="L141" s="68">
        <v>42815</v>
      </c>
      <c r="M141" s="46" t="s">
        <v>228</v>
      </c>
      <c r="N141" s="49" t="s">
        <v>334</v>
      </c>
      <c r="O141" s="46">
        <v>0.5</v>
      </c>
      <c r="P141" s="81">
        <v>420</v>
      </c>
      <c r="Q141" s="16">
        <v>0</v>
      </c>
      <c r="R141" s="39">
        <v>173.25</v>
      </c>
      <c r="S141" s="39">
        <v>0</v>
      </c>
      <c r="T141" s="16">
        <v>173.25</v>
      </c>
      <c r="U141" s="39">
        <v>0</v>
      </c>
      <c r="V141" s="135" t="s">
        <v>462</v>
      </c>
      <c r="W141" s="135" t="s">
        <v>463</v>
      </c>
      <c r="X141" s="157"/>
    </row>
    <row r="142" spans="1:24" s="45" customFormat="1" ht="164.25" customHeight="1">
      <c r="A142" s="20"/>
      <c r="B142" s="98">
        <v>42779</v>
      </c>
      <c r="C142" s="46">
        <v>27</v>
      </c>
      <c r="D142" s="47" t="s">
        <v>224</v>
      </c>
      <c r="E142" s="46">
        <v>11010</v>
      </c>
      <c r="F142" s="99">
        <v>42782</v>
      </c>
      <c r="G142" s="47" t="s">
        <v>335</v>
      </c>
      <c r="H142" s="100" t="s">
        <v>336</v>
      </c>
      <c r="I142" s="46" t="s">
        <v>337</v>
      </c>
      <c r="J142" s="48" t="s">
        <v>219</v>
      </c>
      <c r="K142" s="73">
        <v>268</v>
      </c>
      <c r="L142" s="68">
        <v>42815</v>
      </c>
      <c r="M142" s="46" t="s">
        <v>248</v>
      </c>
      <c r="N142" s="49" t="s">
        <v>338</v>
      </c>
      <c r="O142" s="46">
        <v>2.5</v>
      </c>
      <c r="P142" s="81">
        <v>420</v>
      </c>
      <c r="Q142" s="16">
        <v>1050</v>
      </c>
      <c r="R142" s="39">
        <v>0</v>
      </c>
      <c r="S142" s="39">
        <v>12.6</v>
      </c>
      <c r="T142" s="16">
        <v>1037.4</v>
      </c>
      <c r="U142" s="39">
        <v>0</v>
      </c>
      <c r="V142" s="135" t="s">
        <v>339</v>
      </c>
      <c r="W142" s="135" t="s">
        <v>340</v>
      </c>
      <c r="X142" s="157"/>
    </row>
    <row r="143" spans="1:24" s="45" customFormat="1" ht="127.5" customHeight="1">
      <c r="A143" s="20"/>
      <c r="B143" s="98">
        <v>42779</v>
      </c>
      <c r="C143" s="47" t="s">
        <v>341</v>
      </c>
      <c r="D143" s="47" t="s">
        <v>224</v>
      </c>
      <c r="E143" s="47" t="s">
        <v>342</v>
      </c>
      <c r="F143" s="99">
        <v>42782</v>
      </c>
      <c r="G143" s="47" t="s">
        <v>343</v>
      </c>
      <c r="H143" s="67" t="s">
        <v>344</v>
      </c>
      <c r="I143" s="46" t="s">
        <v>227</v>
      </c>
      <c r="J143" s="48" t="s">
        <v>219</v>
      </c>
      <c r="K143" s="73">
        <v>268</v>
      </c>
      <c r="L143" s="68">
        <v>42815</v>
      </c>
      <c r="M143" s="46" t="s">
        <v>248</v>
      </c>
      <c r="N143" s="49" t="s">
        <v>338</v>
      </c>
      <c r="O143" s="46">
        <v>2.5</v>
      </c>
      <c r="P143" s="81">
        <v>420</v>
      </c>
      <c r="Q143" s="16">
        <v>1050</v>
      </c>
      <c r="R143" s="39">
        <v>0</v>
      </c>
      <c r="S143" s="39">
        <v>18.6</v>
      </c>
      <c r="T143" s="16">
        <v>1031.4</v>
      </c>
      <c r="U143" s="39">
        <v>0</v>
      </c>
      <c r="V143" s="135" t="s">
        <v>345</v>
      </c>
      <c r="W143" s="135" t="s">
        <v>346</v>
      </c>
      <c r="X143" s="157"/>
    </row>
    <row r="144" spans="1:24" s="45" customFormat="1" ht="245.25" customHeight="1">
      <c r="A144" s="20"/>
      <c r="B144" s="98">
        <v>42778</v>
      </c>
      <c r="C144" s="47" t="s">
        <v>347</v>
      </c>
      <c r="D144" s="47" t="s">
        <v>224</v>
      </c>
      <c r="E144" s="47" t="s">
        <v>348</v>
      </c>
      <c r="F144" s="99">
        <v>42786</v>
      </c>
      <c r="G144" s="47" t="s">
        <v>349</v>
      </c>
      <c r="H144" s="101" t="s">
        <v>350</v>
      </c>
      <c r="I144" s="46" t="s">
        <v>351</v>
      </c>
      <c r="J144" s="48" t="s">
        <v>219</v>
      </c>
      <c r="K144" s="73">
        <v>268</v>
      </c>
      <c r="L144" s="68">
        <v>42815</v>
      </c>
      <c r="M144" s="46" t="s">
        <v>352</v>
      </c>
      <c r="N144" s="49" t="s">
        <v>353</v>
      </c>
      <c r="O144" s="46">
        <v>6.5</v>
      </c>
      <c r="P144" s="81">
        <v>420</v>
      </c>
      <c r="Q144" s="16">
        <v>2730</v>
      </c>
      <c r="R144" s="39">
        <v>1</v>
      </c>
      <c r="S144" s="39">
        <v>1075.75</v>
      </c>
      <c r="T144" s="16">
        <v>1655.25</v>
      </c>
      <c r="U144" s="39">
        <v>0</v>
      </c>
      <c r="V144" s="135" t="s">
        <v>354</v>
      </c>
      <c r="W144" s="135" t="s">
        <v>464</v>
      </c>
      <c r="X144" s="157"/>
    </row>
    <row r="145" spans="1:24" s="45" customFormat="1" ht="250.5" customHeight="1">
      <c r="A145" s="20"/>
      <c r="B145" s="102">
        <v>42778</v>
      </c>
      <c r="C145" s="47" t="s">
        <v>355</v>
      </c>
      <c r="D145" s="47" t="s">
        <v>224</v>
      </c>
      <c r="E145" s="47" t="s">
        <v>356</v>
      </c>
      <c r="F145" s="69">
        <v>42786</v>
      </c>
      <c r="G145" s="47" t="s">
        <v>357</v>
      </c>
      <c r="H145" s="46" t="s">
        <v>358</v>
      </c>
      <c r="I145" s="46" t="s">
        <v>363</v>
      </c>
      <c r="J145" s="48" t="s">
        <v>219</v>
      </c>
      <c r="K145" s="73">
        <v>268</v>
      </c>
      <c r="L145" s="68">
        <v>42815</v>
      </c>
      <c r="M145" s="46" t="s">
        <v>352</v>
      </c>
      <c r="N145" s="49" t="s">
        <v>353</v>
      </c>
      <c r="O145" s="46">
        <v>6.5</v>
      </c>
      <c r="P145" s="81">
        <v>420</v>
      </c>
      <c r="Q145" s="16">
        <v>2730</v>
      </c>
      <c r="R145" s="39">
        <v>0</v>
      </c>
      <c r="S145" s="39">
        <v>1131.25</v>
      </c>
      <c r="T145" s="70">
        <v>1598.75</v>
      </c>
      <c r="U145" s="71">
        <v>0</v>
      </c>
      <c r="V145" s="135" t="s">
        <v>354</v>
      </c>
      <c r="W145" s="135" t="s">
        <v>464</v>
      </c>
      <c r="X145" s="157"/>
    </row>
    <row r="146" spans="1:24" s="45" customFormat="1" ht="119.25" customHeight="1">
      <c r="A146" s="20"/>
      <c r="B146" s="102">
        <v>42779</v>
      </c>
      <c r="C146" s="47" t="s">
        <v>359</v>
      </c>
      <c r="D146" s="47" t="s">
        <v>224</v>
      </c>
      <c r="E146" s="47" t="s">
        <v>360</v>
      </c>
      <c r="F146" s="99">
        <v>42783</v>
      </c>
      <c r="G146" s="47" t="s">
        <v>361</v>
      </c>
      <c r="H146" s="100" t="s">
        <v>362</v>
      </c>
      <c r="I146" s="46" t="s">
        <v>363</v>
      </c>
      <c r="J146" s="48" t="s">
        <v>219</v>
      </c>
      <c r="K146" s="73">
        <v>268</v>
      </c>
      <c r="L146" s="68">
        <v>42815</v>
      </c>
      <c r="M146" s="46" t="s">
        <v>364</v>
      </c>
      <c r="N146" s="49" t="s">
        <v>365</v>
      </c>
      <c r="O146" s="46">
        <v>3.5</v>
      </c>
      <c r="P146" s="81">
        <v>420</v>
      </c>
      <c r="Q146" s="16">
        <v>1470</v>
      </c>
      <c r="R146" s="39">
        <v>0</v>
      </c>
      <c r="S146" s="39">
        <v>445</v>
      </c>
      <c r="T146" s="16">
        <v>1025</v>
      </c>
      <c r="U146" s="39">
        <v>0</v>
      </c>
      <c r="V146" s="135" t="s">
        <v>366</v>
      </c>
      <c r="W146" s="135" t="s">
        <v>367</v>
      </c>
      <c r="X146" s="157"/>
    </row>
    <row r="147" spans="1:24" s="45" customFormat="1" ht="111" customHeight="1">
      <c r="A147" s="20"/>
      <c r="B147" s="102">
        <v>42779</v>
      </c>
      <c r="C147" s="47" t="s">
        <v>276</v>
      </c>
      <c r="D147" s="47" t="s">
        <v>224</v>
      </c>
      <c r="E147" s="47" t="s">
        <v>368</v>
      </c>
      <c r="F147" s="99">
        <v>42783</v>
      </c>
      <c r="G147" s="47" t="s">
        <v>369</v>
      </c>
      <c r="H147" s="100" t="s">
        <v>370</v>
      </c>
      <c r="I147" s="46" t="s">
        <v>351</v>
      </c>
      <c r="J147" s="48" t="s">
        <v>219</v>
      </c>
      <c r="K147" s="73">
        <v>268</v>
      </c>
      <c r="L147" s="68">
        <v>42815</v>
      </c>
      <c r="M147" s="46" t="s">
        <v>364</v>
      </c>
      <c r="N147" s="49" t="s">
        <v>365</v>
      </c>
      <c r="O147" s="46">
        <v>3.5</v>
      </c>
      <c r="P147" s="81">
        <v>420</v>
      </c>
      <c r="Q147" s="16">
        <v>1470</v>
      </c>
      <c r="R147" s="39">
        <v>0</v>
      </c>
      <c r="S147" s="39">
        <v>439</v>
      </c>
      <c r="T147" s="16">
        <v>1031</v>
      </c>
      <c r="U147" s="39">
        <v>0</v>
      </c>
      <c r="V147" s="135" t="s">
        <v>366</v>
      </c>
      <c r="W147" s="135" t="s">
        <v>367</v>
      </c>
      <c r="X147" s="157"/>
    </row>
    <row r="148" spans="1:24" s="45" customFormat="1" ht="138.75" customHeight="1">
      <c r="A148" s="20"/>
      <c r="B148" s="102">
        <v>42779</v>
      </c>
      <c r="C148" s="47" t="s">
        <v>371</v>
      </c>
      <c r="D148" s="47" t="s">
        <v>224</v>
      </c>
      <c r="E148" s="47" t="s">
        <v>372</v>
      </c>
      <c r="F148" s="99">
        <v>42786</v>
      </c>
      <c r="G148" s="47" t="s">
        <v>373</v>
      </c>
      <c r="H148" s="100" t="s">
        <v>374</v>
      </c>
      <c r="I148" s="46" t="s">
        <v>375</v>
      </c>
      <c r="J148" s="48" t="s">
        <v>219</v>
      </c>
      <c r="K148" s="73">
        <v>268</v>
      </c>
      <c r="L148" s="68">
        <v>42815</v>
      </c>
      <c r="M148" s="46" t="s">
        <v>352</v>
      </c>
      <c r="N148" s="49" t="s">
        <v>376</v>
      </c>
      <c r="O148" s="46">
        <v>4.5</v>
      </c>
      <c r="P148" s="81">
        <v>420</v>
      </c>
      <c r="Q148" s="16">
        <v>1890</v>
      </c>
      <c r="R148" s="39">
        <v>0</v>
      </c>
      <c r="S148" s="39">
        <v>811.5</v>
      </c>
      <c r="T148" s="16">
        <v>1078.5</v>
      </c>
      <c r="U148" s="39">
        <v>0</v>
      </c>
      <c r="V148" s="135" t="s">
        <v>377</v>
      </c>
      <c r="W148" s="135" t="s">
        <v>378</v>
      </c>
      <c r="X148" s="157"/>
    </row>
    <row r="149" spans="1:24" s="45" customFormat="1" ht="146.25" customHeight="1">
      <c r="A149" s="20"/>
      <c r="B149" s="102">
        <v>42779</v>
      </c>
      <c r="C149" s="161" t="s">
        <v>379</v>
      </c>
      <c r="D149" s="47" t="s">
        <v>224</v>
      </c>
      <c r="E149" s="161" t="s">
        <v>380</v>
      </c>
      <c r="F149" s="99">
        <v>42786</v>
      </c>
      <c r="G149" s="47" t="s">
        <v>233</v>
      </c>
      <c r="H149" s="67" t="s">
        <v>234</v>
      </c>
      <c r="I149" s="46" t="s">
        <v>235</v>
      </c>
      <c r="J149" s="48" t="s">
        <v>219</v>
      </c>
      <c r="K149" s="73">
        <v>268</v>
      </c>
      <c r="L149" s="68">
        <v>42815</v>
      </c>
      <c r="M149" s="46" t="s">
        <v>352</v>
      </c>
      <c r="N149" s="49" t="s">
        <v>376</v>
      </c>
      <c r="O149" s="46">
        <v>4.5</v>
      </c>
      <c r="P149" s="81">
        <v>420</v>
      </c>
      <c r="Q149" s="16">
        <v>1890</v>
      </c>
      <c r="R149" s="39">
        <v>0</v>
      </c>
      <c r="S149" s="39">
        <v>753.5</v>
      </c>
      <c r="T149" s="152">
        <v>1136.5</v>
      </c>
      <c r="U149" s="39">
        <v>0</v>
      </c>
      <c r="V149" s="135" t="s">
        <v>377</v>
      </c>
      <c r="W149" s="135" t="s">
        <v>378</v>
      </c>
      <c r="X149" s="157"/>
    </row>
    <row r="150" spans="1:24" s="45" customFormat="1" ht="180" customHeight="1">
      <c r="A150" s="20"/>
      <c r="B150" s="102">
        <v>42779</v>
      </c>
      <c r="C150" s="161" t="s">
        <v>381</v>
      </c>
      <c r="D150" s="47" t="s">
        <v>224</v>
      </c>
      <c r="E150" s="161" t="s">
        <v>382</v>
      </c>
      <c r="F150" s="99">
        <v>42786</v>
      </c>
      <c r="G150" s="47" t="s">
        <v>383</v>
      </c>
      <c r="H150" s="100" t="s">
        <v>384</v>
      </c>
      <c r="I150" s="46" t="s">
        <v>385</v>
      </c>
      <c r="J150" s="48" t="s">
        <v>219</v>
      </c>
      <c r="K150" s="73">
        <v>268</v>
      </c>
      <c r="L150" s="68">
        <v>42815</v>
      </c>
      <c r="M150" s="46" t="s">
        <v>352</v>
      </c>
      <c r="N150" s="49" t="s">
        <v>376</v>
      </c>
      <c r="O150" s="46">
        <v>4.5</v>
      </c>
      <c r="P150" s="81">
        <v>420</v>
      </c>
      <c r="Q150" s="16">
        <v>1890</v>
      </c>
      <c r="R150" s="39">
        <v>0</v>
      </c>
      <c r="S150" s="39">
        <v>756.05</v>
      </c>
      <c r="T150" s="152">
        <v>1133.95</v>
      </c>
      <c r="U150" s="39">
        <v>0</v>
      </c>
      <c r="V150" s="135" t="s">
        <v>386</v>
      </c>
      <c r="W150" s="135" t="s">
        <v>387</v>
      </c>
      <c r="X150" s="157"/>
    </row>
    <row r="151" spans="1:24" s="45" customFormat="1" ht="164.25" customHeight="1">
      <c r="A151" s="20"/>
      <c r="B151" s="102">
        <v>42779</v>
      </c>
      <c r="C151" s="161" t="s">
        <v>388</v>
      </c>
      <c r="D151" s="47" t="s">
        <v>224</v>
      </c>
      <c r="E151" s="161" t="s">
        <v>389</v>
      </c>
      <c r="F151" s="99">
        <v>42786</v>
      </c>
      <c r="G151" s="47" t="s">
        <v>245</v>
      </c>
      <c r="H151" s="67" t="s">
        <v>246</v>
      </c>
      <c r="I151" s="46" t="s">
        <v>247</v>
      </c>
      <c r="J151" s="48" t="s">
        <v>219</v>
      </c>
      <c r="K151" s="73">
        <v>268</v>
      </c>
      <c r="L151" s="68">
        <v>42815</v>
      </c>
      <c r="M151" s="162" t="s">
        <v>352</v>
      </c>
      <c r="N151" s="49" t="s">
        <v>376</v>
      </c>
      <c r="O151" s="162">
        <v>4.5</v>
      </c>
      <c r="P151" s="82">
        <v>420</v>
      </c>
      <c r="Q151" s="152">
        <v>1890</v>
      </c>
      <c r="R151" s="39">
        <v>0</v>
      </c>
      <c r="S151" s="39">
        <v>387.75</v>
      </c>
      <c r="T151" s="152">
        <v>1502.25</v>
      </c>
      <c r="U151" s="39">
        <v>0</v>
      </c>
      <c r="V151" s="136" t="s">
        <v>390</v>
      </c>
      <c r="W151" s="136" t="s">
        <v>391</v>
      </c>
      <c r="X151" s="157"/>
    </row>
    <row r="152" spans="1:24" s="45" customFormat="1" ht="164.25" customHeight="1">
      <c r="A152" s="20"/>
      <c r="B152" s="102">
        <v>42779</v>
      </c>
      <c r="C152" s="161" t="s">
        <v>392</v>
      </c>
      <c r="D152" s="47" t="s">
        <v>224</v>
      </c>
      <c r="E152" s="161" t="s">
        <v>393</v>
      </c>
      <c r="F152" s="99">
        <v>42786</v>
      </c>
      <c r="G152" s="47" t="s">
        <v>394</v>
      </c>
      <c r="H152" s="101" t="s">
        <v>395</v>
      </c>
      <c r="I152" s="46" t="s">
        <v>227</v>
      </c>
      <c r="J152" s="48" t="s">
        <v>219</v>
      </c>
      <c r="K152" s="73">
        <v>268</v>
      </c>
      <c r="L152" s="68">
        <v>42815</v>
      </c>
      <c r="M152" s="162" t="s">
        <v>352</v>
      </c>
      <c r="N152" s="49" t="s">
        <v>376</v>
      </c>
      <c r="O152" s="162">
        <v>4.5</v>
      </c>
      <c r="P152" s="82">
        <v>420</v>
      </c>
      <c r="Q152" s="152">
        <v>1890</v>
      </c>
      <c r="R152" s="39">
        <v>0</v>
      </c>
      <c r="S152" s="39">
        <v>483.35</v>
      </c>
      <c r="T152" s="152">
        <v>1406.65</v>
      </c>
      <c r="U152" s="39">
        <v>0</v>
      </c>
      <c r="V152" s="136" t="s">
        <v>390</v>
      </c>
      <c r="W152" s="136" t="s">
        <v>391</v>
      </c>
      <c r="X152" s="157"/>
    </row>
    <row r="153" spans="1:24" s="45" customFormat="1" ht="141" customHeight="1">
      <c r="A153" s="20"/>
      <c r="B153" s="98">
        <v>42779</v>
      </c>
      <c r="C153" s="161" t="s">
        <v>396</v>
      </c>
      <c r="D153" s="47" t="s">
        <v>224</v>
      </c>
      <c r="E153" s="161" t="s">
        <v>397</v>
      </c>
      <c r="F153" s="99">
        <v>42786</v>
      </c>
      <c r="G153" s="47" t="s">
        <v>398</v>
      </c>
      <c r="H153" s="100" t="s">
        <v>399</v>
      </c>
      <c r="I153" s="46" t="s">
        <v>400</v>
      </c>
      <c r="J153" s="48" t="s">
        <v>219</v>
      </c>
      <c r="K153" s="73">
        <v>268</v>
      </c>
      <c r="L153" s="68">
        <v>42815</v>
      </c>
      <c r="M153" s="162" t="s">
        <v>401</v>
      </c>
      <c r="N153" s="49" t="s">
        <v>376</v>
      </c>
      <c r="O153" s="162">
        <v>4.5</v>
      </c>
      <c r="P153" s="82">
        <v>420</v>
      </c>
      <c r="Q153" s="152">
        <v>1980</v>
      </c>
      <c r="R153" s="39">
        <v>0</v>
      </c>
      <c r="S153" s="39">
        <v>635</v>
      </c>
      <c r="T153" s="152">
        <v>1345</v>
      </c>
      <c r="U153" s="39">
        <v>0</v>
      </c>
      <c r="V153" s="136" t="s">
        <v>402</v>
      </c>
      <c r="W153" s="136" t="s">
        <v>403</v>
      </c>
      <c r="X153" s="157"/>
    </row>
    <row r="154" spans="1:24" s="45" customFormat="1" ht="138.75" customHeight="1">
      <c r="A154" s="20"/>
      <c r="B154" s="98">
        <v>42779</v>
      </c>
      <c r="C154" s="161" t="s">
        <v>404</v>
      </c>
      <c r="D154" s="47" t="s">
        <v>224</v>
      </c>
      <c r="E154" s="161" t="s">
        <v>405</v>
      </c>
      <c r="F154" s="99">
        <v>42782</v>
      </c>
      <c r="G154" s="161" t="s">
        <v>406</v>
      </c>
      <c r="H154" s="67" t="s">
        <v>407</v>
      </c>
      <c r="I154" s="44" t="s">
        <v>408</v>
      </c>
      <c r="J154" s="48" t="s">
        <v>219</v>
      </c>
      <c r="K154" s="73">
        <v>268</v>
      </c>
      <c r="L154" s="68">
        <v>42815</v>
      </c>
      <c r="M154" s="162" t="s">
        <v>364</v>
      </c>
      <c r="N154" s="49" t="s">
        <v>338</v>
      </c>
      <c r="O154" s="162">
        <v>2.5</v>
      </c>
      <c r="P154" s="82">
        <v>420</v>
      </c>
      <c r="Q154" s="152">
        <v>1050</v>
      </c>
      <c r="R154" s="39">
        <v>0</v>
      </c>
      <c r="S154" s="39">
        <v>0</v>
      </c>
      <c r="T154" s="152">
        <v>1050</v>
      </c>
      <c r="U154" s="39">
        <v>0</v>
      </c>
      <c r="V154" s="136" t="s">
        <v>409</v>
      </c>
      <c r="W154" s="136" t="s">
        <v>409</v>
      </c>
      <c r="X154" s="157"/>
    </row>
    <row r="155" spans="1:24" s="45" customFormat="1" ht="142.5" customHeight="1">
      <c r="A155" s="20"/>
      <c r="B155" s="98">
        <v>42779</v>
      </c>
      <c r="C155" s="161" t="s">
        <v>410</v>
      </c>
      <c r="D155" s="47" t="s">
        <v>224</v>
      </c>
      <c r="E155" s="161" t="s">
        <v>411</v>
      </c>
      <c r="F155" s="103">
        <v>42782</v>
      </c>
      <c r="G155" s="161" t="s">
        <v>412</v>
      </c>
      <c r="H155" s="67" t="s">
        <v>413</v>
      </c>
      <c r="I155" s="162" t="s">
        <v>414</v>
      </c>
      <c r="J155" s="48" t="s">
        <v>219</v>
      </c>
      <c r="K155" s="73">
        <v>268</v>
      </c>
      <c r="L155" s="68">
        <v>42815</v>
      </c>
      <c r="M155" s="162" t="s">
        <v>364</v>
      </c>
      <c r="N155" s="49" t="s">
        <v>338</v>
      </c>
      <c r="O155" s="162">
        <v>2.5</v>
      </c>
      <c r="P155" s="82">
        <v>420</v>
      </c>
      <c r="Q155" s="152">
        <v>1050</v>
      </c>
      <c r="R155" s="39">
        <v>0</v>
      </c>
      <c r="S155" s="39">
        <v>0</v>
      </c>
      <c r="T155" s="152">
        <v>1050</v>
      </c>
      <c r="U155" s="39">
        <v>0</v>
      </c>
      <c r="V155" s="136" t="s">
        <v>409</v>
      </c>
      <c r="W155" s="136" t="s">
        <v>409</v>
      </c>
      <c r="X155" s="157"/>
    </row>
    <row r="156" spans="1:24" s="45" customFormat="1" ht="186" customHeight="1">
      <c r="A156" s="20"/>
      <c r="B156" s="104">
        <v>42780</v>
      </c>
      <c r="C156" s="161" t="s">
        <v>415</v>
      </c>
      <c r="D156" s="47" t="s">
        <v>224</v>
      </c>
      <c r="E156" s="161" t="s">
        <v>416</v>
      </c>
      <c r="F156" s="103">
        <v>42786</v>
      </c>
      <c r="G156" s="161" t="s">
        <v>417</v>
      </c>
      <c r="H156" s="67" t="s">
        <v>450</v>
      </c>
      <c r="I156" s="162" t="s">
        <v>385</v>
      </c>
      <c r="J156" s="48" t="s">
        <v>219</v>
      </c>
      <c r="K156" s="73">
        <v>268</v>
      </c>
      <c r="L156" s="68">
        <v>42815</v>
      </c>
      <c r="M156" s="162" t="s">
        <v>364</v>
      </c>
      <c r="N156" s="49" t="s">
        <v>376</v>
      </c>
      <c r="O156" s="162">
        <v>3.5</v>
      </c>
      <c r="P156" s="82">
        <v>420</v>
      </c>
      <c r="Q156" s="152">
        <v>1570</v>
      </c>
      <c r="R156" s="39">
        <v>0</v>
      </c>
      <c r="S156" s="39">
        <v>414</v>
      </c>
      <c r="T156" s="152">
        <v>1156</v>
      </c>
      <c r="U156" s="39">
        <v>0</v>
      </c>
      <c r="V156" s="136" t="s">
        <v>451</v>
      </c>
      <c r="W156" s="136" t="s">
        <v>452</v>
      </c>
      <c r="X156" s="157"/>
    </row>
    <row r="157" spans="1:24" s="45" customFormat="1" ht="72" customHeight="1">
      <c r="A157" s="20"/>
      <c r="B157" s="104">
        <v>42793</v>
      </c>
      <c r="C157" s="161" t="s">
        <v>418</v>
      </c>
      <c r="D157" s="47" t="s">
        <v>224</v>
      </c>
      <c r="E157" s="161" t="s">
        <v>419</v>
      </c>
      <c r="F157" s="103">
        <v>42795</v>
      </c>
      <c r="G157" s="161" t="s">
        <v>420</v>
      </c>
      <c r="H157" s="67" t="s">
        <v>453</v>
      </c>
      <c r="I157" s="162" t="s">
        <v>421</v>
      </c>
      <c r="J157" s="48" t="s">
        <v>219</v>
      </c>
      <c r="K157" s="73">
        <v>268</v>
      </c>
      <c r="L157" s="68">
        <v>42815</v>
      </c>
      <c r="M157" s="162" t="s">
        <v>422</v>
      </c>
      <c r="N157" s="49" t="s">
        <v>423</v>
      </c>
      <c r="O157" s="162">
        <v>1</v>
      </c>
      <c r="P157" s="82">
        <v>420</v>
      </c>
      <c r="Q157" s="152">
        <v>490</v>
      </c>
      <c r="R157" s="39">
        <v>0</v>
      </c>
      <c r="S157" s="39">
        <v>135</v>
      </c>
      <c r="T157" s="152">
        <v>355</v>
      </c>
      <c r="U157" s="39">
        <v>0</v>
      </c>
      <c r="V157" s="136" t="s">
        <v>424</v>
      </c>
      <c r="W157" s="136" t="s">
        <v>425</v>
      </c>
      <c r="X157" s="157"/>
    </row>
    <row r="158" spans="1:24" s="45" customFormat="1" ht="132.75" customHeight="1">
      <c r="A158" s="20"/>
      <c r="B158" s="98">
        <v>42794</v>
      </c>
      <c r="C158" s="46">
        <v>34</v>
      </c>
      <c r="D158" s="47" t="s">
        <v>224</v>
      </c>
      <c r="E158" s="46">
        <v>11031</v>
      </c>
      <c r="F158" s="99">
        <v>42796</v>
      </c>
      <c r="G158" s="161" t="s">
        <v>420</v>
      </c>
      <c r="H158" s="67" t="s">
        <v>453</v>
      </c>
      <c r="I158" s="162" t="s">
        <v>421</v>
      </c>
      <c r="J158" s="48" t="s">
        <v>219</v>
      </c>
      <c r="K158" s="73">
        <v>323</v>
      </c>
      <c r="L158" s="68">
        <v>42822</v>
      </c>
      <c r="M158" s="46" t="s">
        <v>426</v>
      </c>
      <c r="N158" s="49" t="s">
        <v>427</v>
      </c>
      <c r="O158" s="46">
        <v>1</v>
      </c>
      <c r="P158" s="81">
        <v>420</v>
      </c>
      <c r="Q158" s="16">
        <v>420</v>
      </c>
      <c r="R158" s="39">
        <v>0</v>
      </c>
      <c r="S158" s="39">
        <v>20.5</v>
      </c>
      <c r="T158" s="16">
        <v>399.5</v>
      </c>
      <c r="U158" s="39">
        <v>0</v>
      </c>
      <c r="V158" s="135" t="s">
        <v>454</v>
      </c>
      <c r="W158" s="135" t="s">
        <v>454</v>
      </c>
      <c r="X158" s="157"/>
    </row>
    <row r="159" spans="1:24" s="45" customFormat="1" ht="147" customHeight="1">
      <c r="A159" s="20"/>
      <c r="B159" s="98">
        <v>42794</v>
      </c>
      <c r="C159" s="46">
        <v>35</v>
      </c>
      <c r="D159" s="47" t="s">
        <v>224</v>
      </c>
      <c r="E159" s="46">
        <v>11032</v>
      </c>
      <c r="F159" s="99">
        <v>42797</v>
      </c>
      <c r="G159" s="47" t="s">
        <v>394</v>
      </c>
      <c r="H159" s="101" t="s">
        <v>395</v>
      </c>
      <c r="I159" s="46" t="s">
        <v>227</v>
      </c>
      <c r="J159" s="48" t="s">
        <v>219</v>
      </c>
      <c r="K159" s="73">
        <v>323</v>
      </c>
      <c r="L159" s="68">
        <v>42822</v>
      </c>
      <c r="M159" s="46" t="s">
        <v>426</v>
      </c>
      <c r="N159" s="49" t="s">
        <v>428</v>
      </c>
      <c r="O159" s="46">
        <v>2.5</v>
      </c>
      <c r="P159" s="81">
        <v>420</v>
      </c>
      <c r="Q159" s="16">
        <v>1050</v>
      </c>
      <c r="R159" s="39">
        <v>0</v>
      </c>
      <c r="S159" s="39">
        <v>25</v>
      </c>
      <c r="T159" s="16">
        <v>1025</v>
      </c>
      <c r="U159" s="39">
        <v>0</v>
      </c>
      <c r="V159" s="135" t="s">
        <v>429</v>
      </c>
      <c r="W159" s="135" t="s">
        <v>430</v>
      </c>
      <c r="X159" s="157"/>
    </row>
    <row r="160" spans="1:24" s="45" customFormat="1" ht="137.25" customHeight="1">
      <c r="A160" s="20"/>
      <c r="B160" s="98">
        <v>42794</v>
      </c>
      <c r="C160" s="47" t="s">
        <v>431</v>
      </c>
      <c r="D160" s="47" t="s">
        <v>224</v>
      </c>
      <c r="E160" s="47" t="s">
        <v>432</v>
      </c>
      <c r="F160" s="99">
        <v>42797</v>
      </c>
      <c r="G160" s="161" t="s">
        <v>417</v>
      </c>
      <c r="H160" s="67" t="s">
        <v>450</v>
      </c>
      <c r="I160" s="162" t="s">
        <v>385</v>
      </c>
      <c r="J160" s="48" t="s">
        <v>219</v>
      </c>
      <c r="K160" s="73">
        <v>323</v>
      </c>
      <c r="L160" s="68">
        <v>42822</v>
      </c>
      <c r="M160" s="46" t="s">
        <v>426</v>
      </c>
      <c r="N160" s="49" t="s">
        <v>428</v>
      </c>
      <c r="O160" s="46">
        <v>2.5</v>
      </c>
      <c r="P160" s="81">
        <v>420</v>
      </c>
      <c r="Q160" s="16">
        <v>1050</v>
      </c>
      <c r="R160" s="39">
        <v>0</v>
      </c>
      <c r="S160" s="39">
        <v>73</v>
      </c>
      <c r="T160" s="16">
        <v>977</v>
      </c>
      <c r="U160" s="39">
        <v>0</v>
      </c>
      <c r="V160" s="135" t="s">
        <v>433</v>
      </c>
      <c r="W160" s="135" t="s">
        <v>434</v>
      </c>
      <c r="X160" s="157"/>
    </row>
    <row r="161" spans="1:24" s="45" customFormat="1" ht="175.5" customHeight="1">
      <c r="A161" s="20"/>
      <c r="B161" s="98">
        <v>42796</v>
      </c>
      <c r="C161" s="47" t="s">
        <v>435</v>
      </c>
      <c r="D161" s="47" t="s">
        <v>224</v>
      </c>
      <c r="E161" s="47" t="s">
        <v>436</v>
      </c>
      <c r="F161" s="99">
        <v>42800</v>
      </c>
      <c r="G161" s="47" t="s">
        <v>225</v>
      </c>
      <c r="H161" s="101" t="s">
        <v>226</v>
      </c>
      <c r="I161" s="46" t="s">
        <v>227</v>
      </c>
      <c r="J161" s="48" t="s">
        <v>219</v>
      </c>
      <c r="K161" s="73">
        <v>323</v>
      </c>
      <c r="L161" s="68">
        <v>42822</v>
      </c>
      <c r="M161" s="46" t="s">
        <v>437</v>
      </c>
      <c r="N161" s="49" t="s">
        <v>438</v>
      </c>
      <c r="O161" s="46">
        <v>1.5</v>
      </c>
      <c r="P161" s="81">
        <v>420</v>
      </c>
      <c r="Q161" s="16">
        <v>630</v>
      </c>
      <c r="R161" s="39">
        <v>0</v>
      </c>
      <c r="S161" s="39">
        <v>142.05</v>
      </c>
      <c r="T161" s="16">
        <v>487.95</v>
      </c>
      <c r="U161" s="39">
        <v>0</v>
      </c>
      <c r="V161" s="135" t="s">
        <v>439</v>
      </c>
      <c r="W161" s="135" t="s">
        <v>440</v>
      </c>
      <c r="X161" s="157"/>
    </row>
    <row r="162" spans="1:24" s="45" customFormat="1" ht="100.5" customHeight="1">
      <c r="A162" s="20"/>
      <c r="B162" s="102">
        <v>42808</v>
      </c>
      <c r="C162" s="47" t="s">
        <v>441</v>
      </c>
      <c r="D162" s="47" t="s">
        <v>224</v>
      </c>
      <c r="E162" s="47" t="s">
        <v>442</v>
      </c>
      <c r="F162" s="69">
        <v>42809</v>
      </c>
      <c r="G162" s="47" t="s">
        <v>259</v>
      </c>
      <c r="H162" s="67" t="s">
        <v>443</v>
      </c>
      <c r="I162" s="46" t="s">
        <v>261</v>
      </c>
      <c r="J162" s="48" t="s">
        <v>219</v>
      </c>
      <c r="K162" s="73">
        <v>323</v>
      </c>
      <c r="L162" s="68">
        <v>42822</v>
      </c>
      <c r="M162" s="46" t="s">
        <v>444</v>
      </c>
      <c r="N162" s="49" t="s">
        <v>445</v>
      </c>
      <c r="O162" s="46">
        <v>0.5</v>
      </c>
      <c r="P162" s="81">
        <v>420</v>
      </c>
      <c r="Q162" s="16">
        <v>0</v>
      </c>
      <c r="R162" s="39">
        <v>187.5</v>
      </c>
      <c r="S162" s="39">
        <v>0</v>
      </c>
      <c r="T162" s="70">
        <v>187.5</v>
      </c>
      <c r="U162" s="71">
        <v>0</v>
      </c>
      <c r="V162" s="135" t="s">
        <v>446</v>
      </c>
      <c r="W162" s="135" t="s">
        <v>447</v>
      </c>
      <c r="X162" s="157"/>
    </row>
    <row r="163" spans="1:24" s="45" customFormat="1" ht="93.75" customHeight="1">
      <c r="A163" s="20"/>
      <c r="B163" s="102">
        <v>42808</v>
      </c>
      <c r="C163" s="47" t="s">
        <v>448</v>
      </c>
      <c r="D163" s="47" t="s">
        <v>224</v>
      </c>
      <c r="E163" s="47" t="s">
        <v>449</v>
      </c>
      <c r="F163" s="69">
        <v>42809</v>
      </c>
      <c r="G163" s="47" t="s">
        <v>343</v>
      </c>
      <c r="H163" s="67" t="s">
        <v>344</v>
      </c>
      <c r="I163" s="46" t="s">
        <v>227</v>
      </c>
      <c r="J163" s="48" t="s">
        <v>219</v>
      </c>
      <c r="K163" s="73">
        <v>323</v>
      </c>
      <c r="L163" s="68">
        <v>42822</v>
      </c>
      <c r="M163" s="46" t="s">
        <v>444</v>
      </c>
      <c r="N163" s="49" t="s">
        <v>445</v>
      </c>
      <c r="O163" s="46">
        <v>0.5</v>
      </c>
      <c r="P163" s="81">
        <v>420</v>
      </c>
      <c r="Q163" s="16">
        <v>0</v>
      </c>
      <c r="R163" s="39">
        <v>195.5</v>
      </c>
      <c r="S163" s="39">
        <v>0</v>
      </c>
      <c r="T163" s="16">
        <v>195.5</v>
      </c>
      <c r="U163" s="39">
        <v>0</v>
      </c>
      <c r="V163" s="135" t="s">
        <v>446</v>
      </c>
      <c r="W163" s="135" t="s">
        <v>447</v>
      </c>
      <c r="X163" s="157"/>
    </row>
    <row r="164" spans="1:24" s="45" customFormat="1" ht="91.5" customHeight="1">
      <c r="A164" s="20"/>
      <c r="B164" s="98">
        <v>42801</v>
      </c>
      <c r="C164" s="46">
        <v>38</v>
      </c>
      <c r="D164" s="47" t="s">
        <v>224</v>
      </c>
      <c r="E164" s="46">
        <v>11035</v>
      </c>
      <c r="F164" s="99">
        <v>42804</v>
      </c>
      <c r="G164" s="161" t="s">
        <v>412</v>
      </c>
      <c r="H164" s="67" t="s">
        <v>413</v>
      </c>
      <c r="I164" s="162" t="s">
        <v>414</v>
      </c>
      <c r="J164" s="48" t="s">
        <v>219</v>
      </c>
      <c r="K164" s="44">
        <v>552</v>
      </c>
      <c r="L164" s="68">
        <v>42850</v>
      </c>
      <c r="M164" s="46" t="s">
        <v>504</v>
      </c>
      <c r="N164" s="49" t="s">
        <v>505</v>
      </c>
      <c r="O164" s="46">
        <v>2.5</v>
      </c>
      <c r="P164" s="88">
        <v>420</v>
      </c>
      <c r="Q164" s="16">
        <v>1050</v>
      </c>
      <c r="R164" s="39">
        <v>0</v>
      </c>
      <c r="S164" s="39">
        <v>0</v>
      </c>
      <c r="T164" s="16">
        <v>1050</v>
      </c>
      <c r="U164" s="39">
        <v>0</v>
      </c>
      <c r="V164" s="135" t="s">
        <v>506</v>
      </c>
      <c r="W164" s="135" t="s">
        <v>506</v>
      </c>
      <c r="X164" s="157"/>
    </row>
    <row r="165" spans="1:24" s="45" customFormat="1" ht="91.5" customHeight="1">
      <c r="A165" s="20"/>
      <c r="B165" s="98">
        <v>42801</v>
      </c>
      <c r="C165" s="46">
        <v>39</v>
      </c>
      <c r="D165" s="47" t="s">
        <v>224</v>
      </c>
      <c r="E165" s="46">
        <v>11036</v>
      </c>
      <c r="F165" s="99">
        <v>42804</v>
      </c>
      <c r="G165" s="161" t="s">
        <v>406</v>
      </c>
      <c r="H165" s="67" t="s">
        <v>407</v>
      </c>
      <c r="I165" s="44" t="s">
        <v>408</v>
      </c>
      <c r="J165" s="48" t="s">
        <v>219</v>
      </c>
      <c r="K165" s="44">
        <v>552</v>
      </c>
      <c r="L165" s="68">
        <v>42850</v>
      </c>
      <c r="M165" s="46" t="s">
        <v>504</v>
      </c>
      <c r="N165" s="49" t="s">
        <v>505</v>
      </c>
      <c r="O165" s="46">
        <v>2.5</v>
      </c>
      <c r="P165" s="88">
        <v>420</v>
      </c>
      <c r="Q165" s="16">
        <v>1050</v>
      </c>
      <c r="R165" s="39">
        <v>0</v>
      </c>
      <c r="S165" s="39">
        <v>0</v>
      </c>
      <c r="T165" s="16">
        <v>1050</v>
      </c>
      <c r="U165" s="39">
        <v>0</v>
      </c>
      <c r="V165" s="135" t="s">
        <v>506</v>
      </c>
      <c r="W165" s="135" t="s">
        <v>506</v>
      </c>
      <c r="X165" s="157"/>
    </row>
    <row r="166" spans="1:24" s="45" customFormat="1" ht="132.75" customHeight="1">
      <c r="A166" s="20"/>
      <c r="B166" s="98">
        <v>42765</v>
      </c>
      <c r="C166" s="47" t="s">
        <v>507</v>
      </c>
      <c r="D166" s="47" t="s">
        <v>508</v>
      </c>
      <c r="E166" s="47" t="s">
        <v>509</v>
      </c>
      <c r="F166" s="99">
        <v>42767</v>
      </c>
      <c r="G166" s="47" t="s">
        <v>216</v>
      </c>
      <c r="H166" s="67" t="s">
        <v>217</v>
      </c>
      <c r="I166" s="46" t="s">
        <v>218</v>
      </c>
      <c r="J166" s="48" t="s">
        <v>219</v>
      </c>
      <c r="K166" s="44">
        <v>552</v>
      </c>
      <c r="L166" s="68">
        <v>42850</v>
      </c>
      <c r="M166" s="46" t="s">
        <v>510</v>
      </c>
      <c r="N166" s="49" t="s">
        <v>511</v>
      </c>
      <c r="O166" s="46">
        <v>1.5</v>
      </c>
      <c r="P166" s="88">
        <v>420</v>
      </c>
      <c r="Q166" s="16">
        <v>0</v>
      </c>
      <c r="R166" s="39">
        <v>274.75</v>
      </c>
      <c r="S166" s="39">
        <v>0</v>
      </c>
      <c r="T166" s="16">
        <v>274.75</v>
      </c>
      <c r="U166" s="39">
        <v>0</v>
      </c>
      <c r="V166" s="135" t="s">
        <v>512</v>
      </c>
      <c r="W166" s="135" t="s">
        <v>513</v>
      </c>
      <c r="X166" s="157"/>
    </row>
    <row r="167" spans="1:24" s="45" customFormat="1" ht="89.25" customHeight="1">
      <c r="A167" s="20"/>
      <c r="B167" s="98">
        <v>42817</v>
      </c>
      <c r="C167" s="47" t="s">
        <v>514</v>
      </c>
      <c r="D167" s="47" t="s">
        <v>508</v>
      </c>
      <c r="E167" s="47" t="s">
        <v>515</v>
      </c>
      <c r="F167" s="99">
        <v>42818</v>
      </c>
      <c r="G167" s="47" t="s">
        <v>216</v>
      </c>
      <c r="H167" s="67" t="s">
        <v>217</v>
      </c>
      <c r="I167" s="46" t="s">
        <v>218</v>
      </c>
      <c r="J167" s="48" t="s">
        <v>219</v>
      </c>
      <c r="K167" s="44">
        <v>552</v>
      </c>
      <c r="L167" s="68">
        <v>42850</v>
      </c>
      <c r="M167" s="46" t="s">
        <v>228</v>
      </c>
      <c r="N167" s="49" t="s">
        <v>516</v>
      </c>
      <c r="O167" s="46">
        <v>0.5</v>
      </c>
      <c r="P167" s="88">
        <v>420</v>
      </c>
      <c r="Q167" s="16">
        <v>210</v>
      </c>
      <c r="R167" s="39">
        <v>0</v>
      </c>
      <c r="S167" s="39">
        <v>154</v>
      </c>
      <c r="T167" s="16">
        <v>56</v>
      </c>
      <c r="U167" s="39">
        <v>0</v>
      </c>
      <c r="V167" s="135" t="s">
        <v>517</v>
      </c>
      <c r="W167" s="135" t="s">
        <v>518</v>
      </c>
      <c r="X167" s="157"/>
    </row>
    <row r="168" spans="1:24" s="45" customFormat="1" ht="91.5" customHeight="1">
      <c r="A168" s="20"/>
      <c r="B168" s="98">
        <v>42817</v>
      </c>
      <c r="C168" s="47" t="s">
        <v>519</v>
      </c>
      <c r="D168" s="47" t="s">
        <v>224</v>
      </c>
      <c r="E168" s="47" t="s">
        <v>520</v>
      </c>
      <c r="F168" s="99">
        <v>42818</v>
      </c>
      <c r="G168" s="47" t="s">
        <v>225</v>
      </c>
      <c r="H168" s="46" t="s">
        <v>226</v>
      </c>
      <c r="I168" s="46" t="s">
        <v>227</v>
      </c>
      <c r="J168" s="48" t="s">
        <v>219</v>
      </c>
      <c r="K168" s="44">
        <v>552</v>
      </c>
      <c r="L168" s="68">
        <v>42850</v>
      </c>
      <c r="M168" s="46" t="s">
        <v>228</v>
      </c>
      <c r="N168" s="49" t="s">
        <v>516</v>
      </c>
      <c r="O168" s="46">
        <v>0.5</v>
      </c>
      <c r="P168" s="88">
        <v>420</v>
      </c>
      <c r="Q168" s="16">
        <v>210</v>
      </c>
      <c r="R168" s="39">
        <v>0</v>
      </c>
      <c r="S168" s="39">
        <v>169</v>
      </c>
      <c r="T168" s="70">
        <v>41</v>
      </c>
      <c r="U168" s="71">
        <v>0</v>
      </c>
      <c r="V168" s="135" t="s">
        <v>517</v>
      </c>
      <c r="W168" s="135" t="s">
        <v>518</v>
      </c>
      <c r="X168" s="157"/>
    </row>
    <row r="169" spans="1:24" s="45" customFormat="1" ht="96" customHeight="1">
      <c r="A169" s="20"/>
      <c r="B169" s="102">
        <v>42830</v>
      </c>
      <c r="C169" s="47" t="s">
        <v>521</v>
      </c>
      <c r="D169" s="47" t="s">
        <v>224</v>
      </c>
      <c r="E169" s="47" t="s">
        <v>522</v>
      </c>
      <c r="F169" s="99">
        <v>42835</v>
      </c>
      <c r="G169" s="47" t="s">
        <v>523</v>
      </c>
      <c r="H169" s="67" t="s">
        <v>524</v>
      </c>
      <c r="I169" s="46" t="s">
        <v>385</v>
      </c>
      <c r="J169" s="48" t="s">
        <v>219</v>
      </c>
      <c r="K169" s="44">
        <v>552</v>
      </c>
      <c r="L169" s="68">
        <v>42850</v>
      </c>
      <c r="M169" s="46" t="s">
        <v>211</v>
      </c>
      <c r="N169" s="49" t="s">
        <v>525</v>
      </c>
      <c r="O169" s="46">
        <v>2.5</v>
      </c>
      <c r="P169" s="88">
        <v>420</v>
      </c>
      <c r="Q169" s="16">
        <v>1050</v>
      </c>
      <c r="R169" s="39">
        <v>0</v>
      </c>
      <c r="S169" s="39">
        <v>216.81</v>
      </c>
      <c r="T169" s="16">
        <v>833.19</v>
      </c>
      <c r="U169" s="39">
        <v>0</v>
      </c>
      <c r="V169" s="135" t="s">
        <v>526</v>
      </c>
      <c r="W169" s="135" t="s">
        <v>527</v>
      </c>
      <c r="X169" s="157"/>
    </row>
    <row r="170" spans="1:24" s="45" customFormat="1" ht="81.75" customHeight="1">
      <c r="A170" s="20"/>
      <c r="B170" s="102">
        <v>42823</v>
      </c>
      <c r="C170" s="47" t="s">
        <v>528</v>
      </c>
      <c r="D170" s="47" t="s">
        <v>224</v>
      </c>
      <c r="E170" s="47" t="s">
        <v>529</v>
      </c>
      <c r="F170" s="99">
        <v>42828</v>
      </c>
      <c r="G170" s="47" t="s">
        <v>245</v>
      </c>
      <c r="H170" s="67" t="s">
        <v>246</v>
      </c>
      <c r="I170" s="46" t="s">
        <v>247</v>
      </c>
      <c r="J170" s="48" t="s">
        <v>219</v>
      </c>
      <c r="K170" s="44">
        <v>552</v>
      </c>
      <c r="L170" s="68">
        <v>42850</v>
      </c>
      <c r="M170" s="46" t="s">
        <v>211</v>
      </c>
      <c r="N170" s="49" t="s">
        <v>530</v>
      </c>
      <c r="O170" s="46">
        <v>2.5</v>
      </c>
      <c r="P170" s="88">
        <v>420</v>
      </c>
      <c r="Q170" s="16">
        <v>1050</v>
      </c>
      <c r="R170" s="39">
        <v>0</v>
      </c>
      <c r="S170" s="39">
        <v>218.25</v>
      </c>
      <c r="T170" s="16">
        <v>831.75</v>
      </c>
      <c r="U170" s="39">
        <v>0</v>
      </c>
      <c r="V170" s="135" t="s">
        <v>531</v>
      </c>
      <c r="W170" s="135" t="s">
        <v>532</v>
      </c>
      <c r="X170" s="157"/>
    </row>
    <row r="171" spans="1:24" s="45" customFormat="1" ht="91.5" customHeight="1">
      <c r="A171" s="20"/>
      <c r="B171" s="102">
        <v>42823</v>
      </c>
      <c r="C171" s="47" t="s">
        <v>533</v>
      </c>
      <c r="D171" s="47" t="s">
        <v>224</v>
      </c>
      <c r="E171" s="47" t="s">
        <v>534</v>
      </c>
      <c r="F171" s="99">
        <v>42828</v>
      </c>
      <c r="G171" s="47" t="s">
        <v>394</v>
      </c>
      <c r="H171" s="101" t="s">
        <v>395</v>
      </c>
      <c r="I171" s="46" t="s">
        <v>227</v>
      </c>
      <c r="J171" s="48" t="s">
        <v>219</v>
      </c>
      <c r="K171" s="44">
        <v>552</v>
      </c>
      <c r="L171" s="68">
        <v>42850</v>
      </c>
      <c r="M171" s="46" t="s">
        <v>211</v>
      </c>
      <c r="N171" s="49" t="s">
        <v>530</v>
      </c>
      <c r="O171" s="46">
        <v>2.5</v>
      </c>
      <c r="P171" s="88">
        <v>420</v>
      </c>
      <c r="Q171" s="16">
        <v>1050</v>
      </c>
      <c r="R171" s="39">
        <v>0</v>
      </c>
      <c r="S171" s="39">
        <v>118.5</v>
      </c>
      <c r="T171" s="16">
        <v>931.5</v>
      </c>
      <c r="U171" s="39">
        <v>0</v>
      </c>
      <c r="V171" s="135" t="s">
        <v>531</v>
      </c>
      <c r="W171" s="135" t="s">
        <v>532</v>
      </c>
      <c r="X171" s="157"/>
    </row>
    <row r="172" spans="1:24" s="45" customFormat="1" ht="72.75" customHeight="1">
      <c r="A172" s="20"/>
      <c r="B172" s="102">
        <v>42828</v>
      </c>
      <c r="C172" s="161" t="s">
        <v>535</v>
      </c>
      <c r="D172" s="47" t="s">
        <v>224</v>
      </c>
      <c r="E172" s="161" t="s">
        <v>536</v>
      </c>
      <c r="F172" s="99">
        <v>42830</v>
      </c>
      <c r="G172" s="47" t="s">
        <v>233</v>
      </c>
      <c r="H172" s="67" t="s">
        <v>234</v>
      </c>
      <c r="I172" s="46" t="s">
        <v>235</v>
      </c>
      <c r="J172" s="48" t="s">
        <v>219</v>
      </c>
      <c r="K172" s="44">
        <v>552</v>
      </c>
      <c r="L172" s="68">
        <v>42850</v>
      </c>
      <c r="M172" s="46" t="s">
        <v>537</v>
      </c>
      <c r="N172" s="49" t="s">
        <v>538</v>
      </c>
      <c r="O172" s="46">
        <v>1.5</v>
      </c>
      <c r="P172" s="88">
        <v>420</v>
      </c>
      <c r="Q172" s="16">
        <v>630</v>
      </c>
      <c r="R172" s="39">
        <v>0</v>
      </c>
      <c r="S172" s="39">
        <v>185.5</v>
      </c>
      <c r="T172" s="152">
        <v>444.5</v>
      </c>
      <c r="U172" s="39">
        <v>0</v>
      </c>
      <c r="V172" s="135" t="s">
        <v>539</v>
      </c>
      <c r="W172" s="135" t="s">
        <v>540</v>
      </c>
      <c r="X172" s="157"/>
    </row>
    <row r="173" spans="1:24" s="45" customFormat="1" ht="69" customHeight="1">
      <c r="A173" s="20"/>
      <c r="B173" s="102">
        <v>42828</v>
      </c>
      <c r="C173" s="161" t="s">
        <v>541</v>
      </c>
      <c r="D173" s="47" t="s">
        <v>224</v>
      </c>
      <c r="E173" s="161" t="s">
        <v>542</v>
      </c>
      <c r="F173" s="99">
        <v>42830</v>
      </c>
      <c r="G173" s="47" t="s">
        <v>240</v>
      </c>
      <c r="H173" s="67" t="s">
        <v>241</v>
      </c>
      <c r="I173" s="46" t="s">
        <v>242</v>
      </c>
      <c r="J173" s="48" t="s">
        <v>219</v>
      </c>
      <c r="K173" s="44">
        <v>552</v>
      </c>
      <c r="L173" s="68">
        <v>42850</v>
      </c>
      <c r="M173" s="46" t="s">
        <v>537</v>
      </c>
      <c r="N173" s="49" t="s">
        <v>538</v>
      </c>
      <c r="O173" s="46">
        <v>1.5</v>
      </c>
      <c r="P173" s="88">
        <v>420</v>
      </c>
      <c r="Q173" s="16">
        <v>630</v>
      </c>
      <c r="R173" s="39">
        <v>0</v>
      </c>
      <c r="S173" s="39">
        <v>164.5</v>
      </c>
      <c r="T173" s="152">
        <v>465.5</v>
      </c>
      <c r="U173" s="39">
        <v>0</v>
      </c>
      <c r="V173" s="135" t="s">
        <v>539</v>
      </c>
      <c r="W173" s="135" t="s">
        <v>540</v>
      </c>
      <c r="X173" s="157"/>
    </row>
    <row r="174" spans="1:24" s="45" customFormat="1" ht="91.5" customHeight="1">
      <c r="A174" s="20"/>
      <c r="B174" s="102">
        <v>42830</v>
      </c>
      <c r="C174" s="161" t="s">
        <v>543</v>
      </c>
      <c r="D174" s="47" t="s">
        <v>224</v>
      </c>
      <c r="E174" s="161" t="s">
        <v>544</v>
      </c>
      <c r="F174" s="99">
        <v>42835</v>
      </c>
      <c r="G174" s="47" t="s">
        <v>259</v>
      </c>
      <c r="H174" s="67" t="s">
        <v>443</v>
      </c>
      <c r="I174" s="46" t="s">
        <v>261</v>
      </c>
      <c r="J174" s="48" t="s">
        <v>219</v>
      </c>
      <c r="K174" s="44">
        <v>552</v>
      </c>
      <c r="L174" s="68">
        <v>42850</v>
      </c>
      <c r="M174" s="162" t="s">
        <v>211</v>
      </c>
      <c r="N174" s="49" t="s">
        <v>525</v>
      </c>
      <c r="O174" s="46">
        <v>2.5</v>
      </c>
      <c r="P174" s="88">
        <v>420</v>
      </c>
      <c r="Q174" s="152">
        <v>1050</v>
      </c>
      <c r="R174" s="39">
        <v>0</v>
      </c>
      <c r="S174" s="39">
        <v>211.04</v>
      </c>
      <c r="T174" s="152">
        <v>838.96</v>
      </c>
      <c r="U174" s="39">
        <v>0</v>
      </c>
      <c r="V174" s="135" t="s">
        <v>526</v>
      </c>
      <c r="W174" s="135" t="s">
        <v>527</v>
      </c>
      <c r="X174" s="157"/>
    </row>
    <row r="175" spans="1:24" s="45" customFormat="1" ht="128.25" customHeight="1">
      <c r="A175" s="20"/>
      <c r="B175" s="98">
        <v>42821</v>
      </c>
      <c r="C175" s="46">
        <v>46</v>
      </c>
      <c r="D175" s="47" t="s">
        <v>224</v>
      </c>
      <c r="E175" s="46">
        <v>11047</v>
      </c>
      <c r="F175" s="99">
        <v>42828</v>
      </c>
      <c r="G175" s="161" t="s">
        <v>343</v>
      </c>
      <c r="H175" s="67" t="s">
        <v>344</v>
      </c>
      <c r="I175" s="162" t="s">
        <v>227</v>
      </c>
      <c r="J175" s="48" t="s">
        <v>219</v>
      </c>
      <c r="K175" s="44">
        <v>807</v>
      </c>
      <c r="L175" s="68">
        <v>42874</v>
      </c>
      <c r="M175" s="46" t="s">
        <v>643</v>
      </c>
      <c r="N175" s="49" t="s">
        <v>581</v>
      </c>
      <c r="O175" s="46">
        <v>4.5</v>
      </c>
      <c r="P175" s="88">
        <v>420</v>
      </c>
      <c r="Q175" s="16">
        <v>1890</v>
      </c>
      <c r="R175" s="39">
        <v>0</v>
      </c>
      <c r="S175" s="39">
        <v>1077</v>
      </c>
      <c r="T175" s="16">
        <v>813</v>
      </c>
      <c r="U175" s="39">
        <v>0</v>
      </c>
      <c r="V175" s="135" t="s">
        <v>582</v>
      </c>
      <c r="W175" s="135" t="s">
        <v>583</v>
      </c>
      <c r="X175" s="157"/>
    </row>
    <row r="176" spans="1:24" s="45" customFormat="1" ht="134.25" customHeight="1">
      <c r="A176" s="20"/>
      <c r="B176" s="98">
        <v>42826</v>
      </c>
      <c r="C176" s="46">
        <v>54</v>
      </c>
      <c r="D176" s="47" t="s">
        <v>224</v>
      </c>
      <c r="E176" s="46">
        <v>11061</v>
      </c>
      <c r="F176" s="99">
        <v>42828</v>
      </c>
      <c r="G176" s="161" t="s">
        <v>584</v>
      </c>
      <c r="H176" s="67" t="s">
        <v>585</v>
      </c>
      <c r="I176" s="44" t="s">
        <v>644</v>
      </c>
      <c r="J176" s="48" t="s">
        <v>219</v>
      </c>
      <c r="K176" s="44">
        <v>807</v>
      </c>
      <c r="L176" s="68">
        <v>42874</v>
      </c>
      <c r="M176" s="46" t="s">
        <v>248</v>
      </c>
      <c r="N176" s="49" t="s">
        <v>586</v>
      </c>
      <c r="O176" s="46">
        <v>0.5</v>
      </c>
      <c r="P176" s="88">
        <v>420</v>
      </c>
      <c r="Q176" s="16">
        <v>210</v>
      </c>
      <c r="R176" s="39">
        <v>0</v>
      </c>
      <c r="S176" s="39">
        <v>0</v>
      </c>
      <c r="T176" s="16">
        <v>210</v>
      </c>
      <c r="U176" s="39">
        <v>0</v>
      </c>
      <c r="V176" s="135" t="s">
        <v>587</v>
      </c>
      <c r="W176" s="135" t="s">
        <v>645</v>
      </c>
      <c r="X176" s="157"/>
    </row>
    <row r="177" spans="1:24" s="45" customFormat="1" ht="138" customHeight="1">
      <c r="A177" s="20"/>
      <c r="B177" s="98">
        <v>42826</v>
      </c>
      <c r="C177" s="47" t="s">
        <v>588</v>
      </c>
      <c r="D177" s="47" t="s">
        <v>224</v>
      </c>
      <c r="E177" s="47" t="s">
        <v>589</v>
      </c>
      <c r="F177" s="99">
        <v>42828</v>
      </c>
      <c r="G177" s="47" t="s">
        <v>590</v>
      </c>
      <c r="H177" s="67" t="s">
        <v>646</v>
      </c>
      <c r="I177" s="46" t="s">
        <v>644</v>
      </c>
      <c r="J177" s="48" t="s">
        <v>219</v>
      </c>
      <c r="K177" s="44">
        <v>807</v>
      </c>
      <c r="L177" s="68">
        <v>42874</v>
      </c>
      <c r="M177" s="46" t="s">
        <v>248</v>
      </c>
      <c r="N177" s="49" t="s">
        <v>586</v>
      </c>
      <c r="O177" s="46">
        <v>0.5</v>
      </c>
      <c r="P177" s="88">
        <v>420</v>
      </c>
      <c r="Q177" s="16">
        <v>210</v>
      </c>
      <c r="R177" s="39">
        <v>0</v>
      </c>
      <c r="S177" s="39">
        <v>0</v>
      </c>
      <c r="T177" s="16">
        <v>210</v>
      </c>
      <c r="U177" s="39">
        <v>0</v>
      </c>
      <c r="V177" s="135" t="s">
        <v>587</v>
      </c>
      <c r="W177" s="135" t="s">
        <v>645</v>
      </c>
      <c r="X177" s="157"/>
    </row>
    <row r="178" spans="1:24" s="45" customFormat="1" ht="83.25" customHeight="1">
      <c r="A178" s="20"/>
      <c r="B178" s="98">
        <v>42835</v>
      </c>
      <c r="C178" s="47" t="s">
        <v>591</v>
      </c>
      <c r="D178" s="47" t="s">
        <v>508</v>
      </c>
      <c r="E178" s="47" t="s">
        <v>592</v>
      </c>
      <c r="F178" s="99">
        <v>42836</v>
      </c>
      <c r="G178" s="47" t="s">
        <v>216</v>
      </c>
      <c r="H178" s="67" t="s">
        <v>217</v>
      </c>
      <c r="I178" s="46" t="s">
        <v>218</v>
      </c>
      <c r="J178" s="48" t="s">
        <v>219</v>
      </c>
      <c r="K178" s="44">
        <v>807</v>
      </c>
      <c r="L178" s="68">
        <v>42874</v>
      </c>
      <c r="M178" s="46" t="s">
        <v>537</v>
      </c>
      <c r="N178" s="49" t="s">
        <v>593</v>
      </c>
      <c r="O178" s="46">
        <v>0.5</v>
      </c>
      <c r="P178" s="88">
        <v>420</v>
      </c>
      <c r="Q178" s="16">
        <v>210</v>
      </c>
      <c r="R178" s="39">
        <v>0</v>
      </c>
      <c r="S178" s="39">
        <v>0</v>
      </c>
      <c r="T178" s="16">
        <v>210</v>
      </c>
      <c r="U178" s="39">
        <v>0</v>
      </c>
      <c r="V178" s="135" t="s">
        <v>594</v>
      </c>
      <c r="W178" s="135" t="s">
        <v>595</v>
      </c>
      <c r="X178" s="157"/>
    </row>
    <row r="179" spans="1:24" s="45" customFormat="1" ht="63.75" customHeight="1">
      <c r="A179" s="20"/>
      <c r="B179" s="98">
        <v>42835</v>
      </c>
      <c r="C179" s="47" t="s">
        <v>596</v>
      </c>
      <c r="D179" s="47" t="s">
        <v>224</v>
      </c>
      <c r="E179" s="47" t="s">
        <v>597</v>
      </c>
      <c r="F179" s="99">
        <v>42836</v>
      </c>
      <c r="G179" s="47" t="s">
        <v>225</v>
      </c>
      <c r="H179" s="46" t="s">
        <v>226</v>
      </c>
      <c r="I179" s="46" t="s">
        <v>227</v>
      </c>
      <c r="J179" s="48" t="s">
        <v>219</v>
      </c>
      <c r="K179" s="44">
        <v>807</v>
      </c>
      <c r="L179" s="68">
        <v>42874</v>
      </c>
      <c r="M179" s="46" t="s">
        <v>537</v>
      </c>
      <c r="N179" s="49" t="s">
        <v>593</v>
      </c>
      <c r="O179" s="46">
        <v>0.5</v>
      </c>
      <c r="P179" s="88">
        <v>420</v>
      </c>
      <c r="Q179" s="16">
        <v>210</v>
      </c>
      <c r="R179" s="39">
        <v>0</v>
      </c>
      <c r="S179" s="39">
        <v>17.25</v>
      </c>
      <c r="T179" s="70">
        <v>192.75</v>
      </c>
      <c r="U179" s="71">
        <v>0</v>
      </c>
      <c r="V179" s="135" t="s">
        <v>594</v>
      </c>
      <c r="W179" s="135" t="s">
        <v>595</v>
      </c>
      <c r="X179" s="157"/>
    </row>
    <row r="180" spans="1:24" s="45" customFormat="1" ht="106.5" customHeight="1">
      <c r="A180" s="20"/>
      <c r="B180" s="102">
        <v>42843</v>
      </c>
      <c r="C180" s="47" t="s">
        <v>598</v>
      </c>
      <c r="D180" s="47" t="s">
        <v>224</v>
      </c>
      <c r="E180" s="47" t="s">
        <v>599</v>
      </c>
      <c r="F180" s="99">
        <v>42845</v>
      </c>
      <c r="G180" s="47" t="s">
        <v>420</v>
      </c>
      <c r="H180" s="67" t="s">
        <v>453</v>
      </c>
      <c r="I180" s="46" t="s">
        <v>421</v>
      </c>
      <c r="J180" s="48" t="s">
        <v>219</v>
      </c>
      <c r="K180" s="44">
        <v>807</v>
      </c>
      <c r="L180" s="68">
        <v>42874</v>
      </c>
      <c r="M180" s="46" t="s">
        <v>422</v>
      </c>
      <c r="N180" s="49" t="s">
        <v>600</v>
      </c>
      <c r="O180" s="46">
        <v>1</v>
      </c>
      <c r="P180" s="88">
        <v>420</v>
      </c>
      <c r="Q180" s="16">
        <v>490</v>
      </c>
      <c r="R180" s="39">
        <v>0</v>
      </c>
      <c r="S180" s="39">
        <v>340</v>
      </c>
      <c r="T180" s="16">
        <v>150</v>
      </c>
      <c r="U180" s="39">
        <v>0</v>
      </c>
      <c r="V180" s="135" t="s">
        <v>601</v>
      </c>
      <c r="W180" s="135" t="s">
        <v>602</v>
      </c>
      <c r="X180" s="157"/>
    </row>
    <row r="181" spans="1:24" s="45" customFormat="1" ht="96.75" customHeight="1">
      <c r="A181" s="20"/>
      <c r="B181" s="102">
        <v>42844</v>
      </c>
      <c r="C181" s="47" t="s">
        <v>603</v>
      </c>
      <c r="D181" s="47" t="s">
        <v>224</v>
      </c>
      <c r="E181" s="47" t="s">
        <v>604</v>
      </c>
      <c r="F181" s="99">
        <v>42849</v>
      </c>
      <c r="G181" s="47" t="s">
        <v>233</v>
      </c>
      <c r="H181" s="67" t="s">
        <v>234</v>
      </c>
      <c r="I181" s="46" t="s">
        <v>235</v>
      </c>
      <c r="J181" s="48" t="s">
        <v>219</v>
      </c>
      <c r="K181" s="44">
        <v>807</v>
      </c>
      <c r="L181" s="68">
        <v>42874</v>
      </c>
      <c r="M181" s="46" t="s">
        <v>605</v>
      </c>
      <c r="N181" s="49" t="s">
        <v>606</v>
      </c>
      <c r="O181" s="46">
        <v>2.5</v>
      </c>
      <c r="P181" s="88">
        <v>420</v>
      </c>
      <c r="Q181" s="16">
        <v>1050</v>
      </c>
      <c r="R181" s="39">
        <v>0</v>
      </c>
      <c r="S181" s="39">
        <v>186.25</v>
      </c>
      <c r="T181" s="16">
        <v>863.75</v>
      </c>
      <c r="U181" s="39">
        <v>0</v>
      </c>
      <c r="V181" s="135" t="s">
        <v>647</v>
      </c>
      <c r="W181" s="135" t="s">
        <v>648</v>
      </c>
      <c r="X181" s="157"/>
    </row>
    <row r="182" spans="1:24" s="45" customFormat="1" ht="101.25" customHeight="1">
      <c r="A182" s="20"/>
      <c r="B182" s="102">
        <v>42844</v>
      </c>
      <c r="C182" s="47" t="s">
        <v>607</v>
      </c>
      <c r="D182" s="47" t="s">
        <v>224</v>
      </c>
      <c r="E182" s="47" t="s">
        <v>608</v>
      </c>
      <c r="F182" s="99">
        <v>42849</v>
      </c>
      <c r="G182" s="47" t="s">
        <v>259</v>
      </c>
      <c r="H182" s="67" t="s">
        <v>443</v>
      </c>
      <c r="I182" s="46" t="s">
        <v>261</v>
      </c>
      <c r="J182" s="48" t="s">
        <v>219</v>
      </c>
      <c r="K182" s="44">
        <v>807</v>
      </c>
      <c r="L182" s="68">
        <v>42874</v>
      </c>
      <c r="M182" s="46" t="s">
        <v>605</v>
      </c>
      <c r="N182" s="49" t="s">
        <v>606</v>
      </c>
      <c r="O182" s="46">
        <v>2.5</v>
      </c>
      <c r="P182" s="88">
        <v>420</v>
      </c>
      <c r="Q182" s="16">
        <v>1050</v>
      </c>
      <c r="R182" s="39">
        <v>0</v>
      </c>
      <c r="S182" s="39">
        <v>153.25</v>
      </c>
      <c r="T182" s="16">
        <v>896.75</v>
      </c>
      <c r="U182" s="39">
        <v>0</v>
      </c>
      <c r="V182" s="135" t="s">
        <v>647</v>
      </c>
      <c r="W182" s="135" t="s">
        <v>648</v>
      </c>
      <c r="X182" s="157"/>
    </row>
    <row r="183" spans="1:24" s="45" customFormat="1" ht="145.5" customHeight="1">
      <c r="A183" s="20"/>
      <c r="B183" s="102">
        <v>42844</v>
      </c>
      <c r="C183" s="161" t="s">
        <v>609</v>
      </c>
      <c r="D183" s="47" t="s">
        <v>224</v>
      </c>
      <c r="E183" s="161" t="s">
        <v>610</v>
      </c>
      <c r="F183" s="99">
        <v>42846</v>
      </c>
      <c r="G183" s="47" t="s">
        <v>420</v>
      </c>
      <c r="H183" s="67" t="s">
        <v>453</v>
      </c>
      <c r="I183" s="46" t="s">
        <v>421</v>
      </c>
      <c r="J183" s="48" t="s">
        <v>219</v>
      </c>
      <c r="K183" s="44">
        <v>807</v>
      </c>
      <c r="L183" s="68">
        <v>42874</v>
      </c>
      <c r="M183" s="46" t="s">
        <v>605</v>
      </c>
      <c r="N183" s="49" t="s">
        <v>611</v>
      </c>
      <c r="O183" s="46">
        <v>1</v>
      </c>
      <c r="P183" s="88">
        <v>420</v>
      </c>
      <c r="Q183" s="16">
        <v>420</v>
      </c>
      <c r="R183" s="39">
        <v>0</v>
      </c>
      <c r="S183" s="39">
        <v>3</v>
      </c>
      <c r="T183" s="152">
        <v>417</v>
      </c>
      <c r="U183" s="39">
        <v>0</v>
      </c>
      <c r="V183" s="135" t="s">
        <v>612</v>
      </c>
      <c r="W183" s="135" t="s">
        <v>612</v>
      </c>
      <c r="X183" s="157"/>
    </row>
    <row r="184" spans="1:24" s="45" customFormat="1" ht="198.75" customHeight="1">
      <c r="A184" s="20"/>
      <c r="B184" s="65">
        <v>42849</v>
      </c>
      <c r="C184" s="143" t="s">
        <v>613</v>
      </c>
      <c r="D184" s="143" t="s">
        <v>224</v>
      </c>
      <c r="E184" s="143" t="s">
        <v>614</v>
      </c>
      <c r="F184" s="145">
        <v>42852</v>
      </c>
      <c r="G184" s="8" t="s">
        <v>259</v>
      </c>
      <c r="H184" s="92" t="s">
        <v>443</v>
      </c>
      <c r="I184" s="6" t="s">
        <v>261</v>
      </c>
      <c r="J184" s="147" t="s">
        <v>219</v>
      </c>
      <c r="K184" s="85">
        <v>837</v>
      </c>
      <c r="L184" s="23">
        <v>42880</v>
      </c>
      <c r="M184" s="146" t="s">
        <v>615</v>
      </c>
      <c r="N184" s="7" t="s">
        <v>616</v>
      </c>
      <c r="O184" s="146">
        <v>2.5</v>
      </c>
      <c r="P184" s="83">
        <v>420</v>
      </c>
      <c r="Q184" s="18">
        <v>1050</v>
      </c>
      <c r="R184" s="26">
        <v>0</v>
      </c>
      <c r="S184" s="43">
        <v>489</v>
      </c>
      <c r="T184" s="43">
        <v>561</v>
      </c>
      <c r="U184" s="26">
        <v>0</v>
      </c>
      <c r="V184" s="134" t="s">
        <v>649</v>
      </c>
      <c r="W184" s="134" t="s">
        <v>650</v>
      </c>
      <c r="X184" s="157"/>
    </row>
    <row r="185" spans="1:24" s="45" customFormat="1" ht="157.5" customHeight="1">
      <c r="A185" s="20"/>
      <c r="B185" s="93">
        <v>42848</v>
      </c>
      <c r="C185" s="143" t="s">
        <v>617</v>
      </c>
      <c r="D185" s="143" t="s">
        <v>224</v>
      </c>
      <c r="E185" s="143" t="s">
        <v>618</v>
      </c>
      <c r="F185" s="145">
        <v>42849</v>
      </c>
      <c r="G185" s="143" t="s">
        <v>245</v>
      </c>
      <c r="H185" s="94" t="s">
        <v>246</v>
      </c>
      <c r="I185" s="146" t="s">
        <v>247</v>
      </c>
      <c r="J185" s="147" t="s">
        <v>219</v>
      </c>
      <c r="K185" s="85">
        <v>837</v>
      </c>
      <c r="L185" s="23">
        <v>42880</v>
      </c>
      <c r="M185" s="146" t="s">
        <v>619</v>
      </c>
      <c r="N185" s="7" t="s">
        <v>620</v>
      </c>
      <c r="O185" s="146">
        <v>0.5</v>
      </c>
      <c r="P185" s="83">
        <v>420</v>
      </c>
      <c r="Q185" s="18">
        <v>210</v>
      </c>
      <c r="R185" s="26">
        <v>0</v>
      </c>
      <c r="S185" s="43">
        <v>123</v>
      </c>
      <c r="T185" s="43">
        <v>87</v>
      </c>
      <c r="U185" s="26">
        <v>0</v>
      </c>
      <c r="V185" s="134" t="s">
        <v>621</v>
      </c>
      <c r="W185" s="134" t="s">
        <v>651</v>
      </c>
      <c r="X185" s="157"/>
    </row>
    <row r="186" spans="1:24" s="45" customFormat="1" ht="157.5" customHeight="1">
      <c r="A186" s="20"/>
      <c r="B186" s="93">
        <v>42851</v>
      </c>
      <c r="C186" s="143" t="s">
        <v>622</v>
      </c>
      <c r="D186" s="143" t="s">
        <v>224</v>
      </c>
      <c r="E186" s="143" t="s">
        <v>623</v>
      </c>
      <c r="F186" s="145">
        <v>42852</v>
      </c>
      <c r="G186" s="143" t="s">
        <v>245</v>
      </c>
      <c r="H186" s="146" t="s">
        <v>246</v>
      </c>
      <c r="I186" s="146" t="s">
        <v>247</v>
      </c>
      <c r="J186" s="147" t="s">
        <v>219</v>
      </c>
      <c r="K186" s="85">
        <v>837</v>
      </c>
      <c r="L186" s="23">
        <v>42880</v>
      </c>
      <c r="M186" s="146" t="s">
        <v>619</v>
      </c>
      <c r="N186" s="7" t="s">
        <v>624</v>
      </c>
      <c r="O186" s="146">
        <v>0.5</v>
      </c>
      <c r="P186" s="83">
        <v>420</v>
      </c>
      <c r="Q186" s="18">
        <v>210</v>
      </c>
      <c r="R186" s="26">
        <v>0</v>
      </c>
      <c r="S186" s="43">
        <v>97</v>
      </c>
      <c r="T186" s="43">
        <v>113</v>
      </c>
      <c r="U186" s="26">
        <v>0</v>
      </c>
      <c r="V186" s="134" t="s">
        <v>625</v>
      </c>
      <c r="W186" s="134" t="s">
        <v>626</v>
      </c>
      <c r="X186" s="157"/>
    </row>
    <row r="187" spans="1:24" s="45" customFormat="1" ht="157.5" customHeight="1">
      <c r="A187" s="20"/>
      <c r="B187" s="93">
        <v>42849</v>
      </c>
      <c r="C187" s="143" t="s">
        <v>627</v>
      </c>
      <c r="D187" s="143" t="s">
        <v>224</v>
      </c>
      <c r="E187" s="143" t="s">
        <v>628</v>
      </c>
      <c r="F187" s="145">
        <v>42852</v>
      </c>
      <c r="G187" s="143" t="s">
        <v>523</v>
      </c>
      <c r="H187" s="146" t="s">
        <v>524</v>
      </c>
      <c r="I187" s="146" t="s">
        <v>385</v>
      </c>
      <c r="J187" s="147" t="s">
        <v>219</v>
      </c>
      <c r="K187" s="85">
        <v>837</v>
      </c>
      <c r="L187" s="23">
        <v>42880</v>
      </c>
      <c r="M187" s="146" t="s">
        <v>211</v>
      </c>
      <c r="N187" s="7" t="s">
        <v>616</v>
      </c>
      <c r="O187" s="146">
        <v>2.5</v>
      </c>
      <c r="P187" s="83">
        <v>420</v>
      </c>
      <c r="Q187" s="18">
        <v>1050</v>
      </c>
      <c r="R187" s="26">
        <v>0</v>
      </c>
      <c r="S187" s="43">
        <v>116.75</v>
      </c>
      <c r="T187" s="43">
        <v>933.25</v>
      </c>
      <c r="U187" s="26">
        <v>0</v>
      </c>
      <c r="V187" s="134" t="s">
        <v>652</v>
      </c>
      <c r="W187" s="134" t="s">
        <v>653</v>
      </c>
      <c r="X187" s="157"/>
    </row>
    <row r="188" spans="1:24" s="45" customFormat="1" ht="45" customHeight="1">
      <c r="A188" s="20"/>
      <c r="B188" s="98">
        <v>42849</v>
      </c>
      <c r="C188" s="46">
        <v>70</v>
      </c>
      <c r="D188" s="47" t="s">
        <v>224</v>
      </c>
      <c r="E188" s="46">
        <v>11081</v>
      </c>
      <c r="F188" s="99">
        <v>42852</v>
      </c>
      <c r="G188" s="47" t="s">
        <v>335</v>
      </c>
      <c r="H188" s="105" t="s">
        <v>629</v>
      </c>
      <c r="I188" s="46" t="s">
        <v>337</v>
      </c>
      <c r="J188" s="48" t="s">
        <v>219</v>
      </c>
      <c r="K188" s="73">
        <v>837</v>
      </c>
      <c r="L188" s="23">
        <v>42880</v>
      </c>
      <c r="M188" s="46" t="s">
        <v>211</v>
      </c>
      <c r="N188" s="49" t="s">
        <v>616</v>
      </c>
      <c r="O188" s="46">
        <v>2.5</v>
      </c>
      <c r="P188" s="81">
        <v>420</v>
      </c>
      <c r="Q188" s="16">
        <v>1050</v>
      </c>
      <c r="R188" s="39">
        <v>0</v>
      </c>
      <c r="S188" s="43">
        <v>100.25</v>
      </c>
      <c r="T188" s="43">
        <v>949.75</v>
      </c>
      <c r="U188" s="39">
        <v>0</v>
      </c>
      <c r="V188" s="135" t="s">
        <v>630</v>
      </c>
      <c r="W188" s="135" t="s">
        <v>631</v>
      </c>
      <c r="X188" s="157"/>
    </row>
    <row r="189" spans="1:24" s="45" customFormat="1" ht="123" customHeight="1">
      <c r="A189" s="20"/>
      <c r="B189" s="98">
        <v>42853</v>
      </c>
      <c r="C189" s="46">
        <v>71</v>
      </c>
      <c r="D189" s="47" t="s">
        <v>224</v>
      </c>
      <c r="E189" s="46">
        <v>11084</v>
      </c>
      <c r="F189" s="99">
        <v>42857</v>
      </c>
      <c r="G189" s="47" t="s">
        <v>343</v>
      </c>
      <c r="H189" s="105" t="s">
        <v>344</v>
      </c>
      <c r="I189" s="46" t="s">
        <v>227</v>
      </c>
      <c r="J189" s="48" t="s">
        <v>219</v>
      </c>
      <c r="K189" s="73">
        <v>837</v>
      </c>
      <c r="L189" s="23">
        <v>42880</v>
      </c>
      <c r="M189" s="46" t="s">
        <v>632</v>
      </c>
      <c r="N189" s="49" t="s">
        <v>633</v>
      </c>
      <c r="O189" s="46">
        <v>0.5</v>
      </c>
      <c r="P189" s="81">
        <v>420</v>
      </c>
      <c r="Q189" s="16">
        <v>210</v>
      </c>
      <c r="R189" s="39">
        <v>0</v>
      </c>
      <c r="S189" s="43">
        <v>0</v>
      </c>
      <c r="T189" s="43">
        <v>210</v>
      </c>
      <c r="U189" s="39">
        <v>0</v>
      </c>
      <c r="V189" s="135" t="s">
        <v>634</v>
      </c>
      <c r="W189" s="135" t="s">
        <v>635</v>
      </c>
      <c r="X189" s="157"/>
    </row>
    <row r="190" spans="1:24" s="45" customFormat="1" ht="120.75" customHeight="1">
      <c r="A190" s="20"/>
      <c r="B190" s="98">
        <v>42853</v>
      </c>
      <c r="C190" s="47" t="s">
        <v>636</v>
      </c>
      <c r="D190" s="47" t="s">
        <v>224</v>
      </c>
      <c r="E190" s="47" t="s">
        <v>637</v>
      </c>
      <c r="F190" s="99">
        <v>42857</v>
      </c>
      <c r="G190" s="161" t="s">
        <v>225</v>
      </c>
      <c r="H190" s="162" t="s">
        <v>226</v>
      </c>
      <c r="I190" s="162" t="s">
        <v>227</v>
      </c>
      <c r="J190" s="48" t="s">
        <v>219</v>
      </c>
      <c r="K190" s="73">
        <v>837</v>
      </c>
      <c r="L190" s="23">
        <v>42880</v>
      </c>
      <c r="M190" s="46" t="s">
        <v>632</v>
      </c>
      <c r="N190" s="49" t="s">
        <v>633</v>
      </c>
      <c r="O190" s="46">
        <v>0.5</v>
      </c>
      <c r="P190" s="81">
        <v>420</v>
      </c>
      <c r="Q190" s="16">
        <v>210</v>
      </c>
      <c r="R190" s="39">
        <v>0</v>
      </c>
      <c r="S190" s="43">
        <v>16.75</v>
      </c>
      <c r="T190" s="43">
        <v>193.25</v>
      </c>
      <c r="U190" s="39">
        <v>0</v>
      </c>
      <c r="V190" s="135" t="s">
        <v>634</v>
      </c>
      <c r="W190" s="135" t="s">
        <v>635</v>
      </c>
      <c r="X190" s="157"/>
    </row>
    <row r="191" spans="1:24" s="45" customFormat="1" ht="60" customHeight="1">
      <c r="A191" s="20"/>
      <c r="B191" s="98">
        <v>42806</v>
      </c>
      <c r="C191" s="46">
        <v>40</v>
      </c>
      <c r="D191" s="47" t="s">
        <v>508</v>
      </c>
      <c r="E191" s="46">
        <v>11037</v>
      </c>
      <c r="F191" s="99">
        <v>42808</v>
      </c>
      <c r="G191" s="38" t="s">
        <v>216</v>
      </c>
      <c r="H191" s="44" t="s">
        <v>217</v>
      </c>
      <c r="I191" s="44" t="s">
        <v>218</v>
      </c>
      <c r="J191" s="48" t="s">
        <v>219</v>
      </c>
      <c r="K191" s="44">
        <v>1143</v>
      </c>
      <c r="L191" s="68">
        <v>42912</v>
      </c>
      <c r="M191" s="46" t="s">
        <v>694</v>
      </c>
      <c r="N191" s="49" t="s">
        <v>695</v>
      </c>
      <c r="O191" s="46">
        <v>1</v>
      </c>
      <c r="P191" s="88">
        <v>420</v>
      </c>
      <c r="Q191" s="16">
        <v>420</v>
      </c>
      <c r="R191" s="39">
        <v>0</v>
      </c>
      <c r="S191" s="39">
        <v>0</v>
      </c>
      <c r="T191" s="16">
        <v>420</v>
      </c>
      <c r="U191" s="39">
        <v>0</v>
      </c>
      <c r="V191" s="135" t="s">
        <v>696</v>
      </c>
      <c r="W191" s="135" t="s">
        <v>697</v>
      </c>
      <c r="X191" s="157"/>
    </row>
    <row r="192" spans="1:24" s="45" customFormat="1" ht="54" customHeight="1">
      <c r="A192" s="20"/>
      <c r="B192" s="98">
        <v>42806</v>
      </c>
      <c r="C192" s="46">
        <v>41</v>
      </c>
      <c r="D192" s="47" t="s">
        <v>224</v>
      </c>
      <c r="E192" s="46">
        <v>11038</v>
      </c>
      <c r="F192" s="99">
        <v>42808</v>
      </c>
      <c r="G192" s="161" t="s">
        <v>245</v>
      </c>
      <c r="H192" s="67" t="s">
        <v>246</v>
      </c>
      <c r="I192" s="44" t="s">
        <v>247</v>
      </c>
      <c r="J192" s="48" t="s">
        <v>219</v>
      </c>
      <c r="K192" s="44">
        <v>1143</v>
      </c>
      <c r="L192" s="68">
        <v>42912</v>
      </c>
      <c r="M192" s="46" t="s">
        <v>694</v>
      </c>
      <c r="N192" s="49" t="s">
        <v>695</v>
      </c>
      <c r="O192" s="46">
        <v>1</v>
      </c>
      <c r="P192" s="88">
        <v>420</v>
      </c>
      <c r="Q192" s="16">
        <v>420</v>
      </c>
      <c r="R192" s="39">
        <v>0</v>
      </c>
      <c r="S192" s="39">
        <v>0</v>
      </c>
      <c r="T192" s="16">
        <v>420</v>
      </c>
      <c r="U192" s="39">
        <v>0</v>
      </c>
      <c r="V192" s="135" t="s">
        <v>696</v>
      </c>
      <c r="W192" s="135" t="s">
        <v>697</v>
      </c>
      <c r="X192" s="157"/>
    </row>
    <row r="193" spans="1:24" s="45" customFormat="1" ht="60.75" customHeight="1">
      <c r="A193" s="20"/>
      <c r="B193" s="98">
        <v>42848</v>
      </c>
      <c r="C193" s="47" t="s">
        <v>698</v>
      </c>
      <c r="D193" s="47" t="s">
        <v>508</v>
      </c>
      <c r="E193" s="47" t="s">
        <v>699</v>
      </c>
      <c r="F193" s="99">
        <v>42850</v>
      </c>
      <c r="G193" s="38" t="s">
        <v>216</v>
      </c>
      <c r="H193" s="44" t="s">
        <v>217</v>
      </c>
      <c r="I193" s="44" t="s">
        <v>218</v>
      </c>
      <c r="J193" s="48" t="s">
        <v>219</v>
      </c>
      <c r="K193" s="44">
        <v>1143</v>
      </c>
      <c r="L193" s="68">
        <v>42912</v>
      </c>
      <c r="M193" s="46" t="s">
        <v>694</v>
      </c>
      <c r="N193" s="49" t="s">
        <v>620</v>
      </c>
      <c r="O193" s="46">
        <v>1</v>
      </c>
      <c r="P193" s="88">
        <v>420</v>
      </c>
      <c r="Q193" s="16">
        <v>420</v>
      </c>
      <c r="R193" s="39">
        <v>0</v>
      </c>
      <c r="S193" s="39">
        <v>200</v>
      </c>
      <c r="T193" s="16">
        <v>220</v>
      </c>
      <c r="U193" s="39">
        <v>0</v>
      </c>
      <c r="V193" s="135" t="s">
        <v>696</v>
      </c>
      <c r="W193" s="135" t="s">
        <v>697</v>
      </c>
      <c r="X193" s="157"/>
    </row>
    <row r="194" spans="1:24" s="45" customFormat="1" ht="58.5" customHeight="1">
      <c r="A194" s="20"/>
      <c r="B194" s="98">
        <v>42848</v>
      </c>
      <c r="C194" s="47" t="s">
        <v>700</v>
      </c>
      <c r="D194" s="47" t="s">
        <v>224</v>
      </c>
      <c r="E194" s="47" t="s">
        <v>701</v>
      </c>
      <c r="F194" s="99">
        <v>42850</v>
      </c>
      <c r="G194" s="38" t="s">
        <v>394</v>
      </c>
      <c r="H194" s="44" t="s">
        <v>395</v>
      </c>
      <c r="I194" s="44" t="s">
        <v>227</v>
      </c>
      <c r="J194" s="48" t="s">
        <v>219</v>
      </c>
      <c r="K194" s="44">
        <v>1143</v>
      </c>
      <c r="L194" s="68">
        <v>42912</v>
      </c>
      <c r="M194" s="46" t="s">
        <v>694</v>
      </c>
      <c r="N194" s="49" t="s">
        <v>620</v>
      </c>
      <c r="O194" s="46">
        <v>1</v>
      </c>
      <c r="P194" s="88">
        <v>420</v>
      </c>
      <c r="Q194" s="16">
        <v>420</v>
      </c>
      <c r="R194" s="39">
        <v>0</v>
      </c>
      <c r="S194" s="39">
        <v>29</v>
      </c>
      <c r="T194" s="16">
        <v>391</v>
      </c>
      <c r="U194" s="39">
        <v>0</v>
      </c>
      <c r="V194" s="135" t="s">
        <v>696</v>
      </c>
      <c r="W194" s="135" t="s">
        <v>697</v>
      </c>
      <c r="X194" s="157"/>
    </row>
    <row r="195" spans="1:24" s="45" customFormat="1" ht="69" customHeight="1">
      <c r="A195" s="20"/>
      <c r="B195" s="98">
        <v>42859</v>
      </c>
      <c r="C195" s="47" t="s">
        <v>702</v>
      </c>
      <c r="D195" s="47" t="s">
        <v>224</v>
      </c>
      <c r="E195" s="47" t="s">
        <v>703</v>
      </c>
      <c r="F195" s="99">
        <v>42870</v>
      </c>
      <c r="G195" s="47" t="s">
        <v>259</v>
      </c>
      <c r="H195" s="67" t="s">
        <v>443</v>
      </c>
      <c r="I195" s="46" t="s">
        <v>261</v>
      </c>
      <c r="J195" s="48" t="s">
        <v>219</v>
      </c>
      <c r="K195" s="44">
        <v>1143</v>
      </c>
      <c r="L195" s="68">
        <v>42912</v>
      </c>
      <c r="M195" s="46" t="s">
        <v>704</v>
      </c>
      <c r="N195" s="49" t="s">
        <v>705</v>
      </c>
      <c r="O195" s="46">
        <v>8.5</v>
      </c>
      <c r="P195" s="88">
        <v>420</v>
      </c>
      <c r="Q195" s="16">
        <v>3570</v>
      </c>
      <c r="R195" s="39">
        <v>0</v>
      </c>
      <c r="S195" s="39">
        <v>2342</v>
      </c>
      <c r="T195" s="70">
        <v>1228</v>
      </c>
      <c r="U195" s="71">
        <v>0</v>
      </c>
      <c r="V195" s="135" t="s">
        <v>706</v>
      </c>
      <c r="W195" s="135" t="s">
        <v>707</v>
      </c>
      <c r="X195" s="157"/>
    </row>
    <row r="196" spans="1:24" s="45" customFormat="1" ht="139.5" customHeight="1">
      <c r="A196" s="20"/>
      <c r="B196" s="102">
        <v>42872</v>
      </c>
      <c r="C196" s="47" t="s">
        <v>708</v>
      </c>
      <c r="D196" s="47" t="s">
        <v>224</v>
      </c>
      <c r="E196" s="47" t="s">
        <v>709</v>
      </c>
      <c r="F196" s="99">
        <v>42877</v>
      </c>
      <c r="G196" s="38" t="s">
        <v>233</v>
      </c>
      <c r="H196" s="63" t="s">
        <v>744</v>
      </c>
      <c r="I196" s="44" t="s">
        <v>235</v>
      </c>
      <c r="J196" s="48" t="s">
        <v>219</v>
      </c>
      <c r="K196" s="44">
        <v>1143</v>
      </c>
      <c r="L196" s="68">
        <v>42912</v>
      </c>
      <c r="M196" s="46" t="s">
        <v>364</v>
      </c>
      <c r="N196" s="49" t="s">
        <v>710</v>
      </c>
      <c r="O196" s="46">
        <v>2.5</v>
      </c>
      <c r="P196" s="88">
        <v>420</v>
      </c>
      <c r="Q196" s="16">
        <v>1050</v>
      </c>
      <c r="R196" s="39">
        <v>0</v>
      </c>
      <c r="S196" s="39">
        <v>623</v>
      </c>
      <c r="T196" s="16">
        <v>427</v>
      </c>
      <c r="U196" s="39">
        <v>0</v>
      </c>
      <c r="V196" s="135" t="s">
        <v>745</v>
      </c>
      <c r="W196" s="135" t="s">
        <v>746</v>
      </c>
      <c r="X196" s="157"/>
    </row>
    <row r="197" spans="1:24" s="45" customFormat="1" ht="138" customHeight="1">
      <c r="A197" s="20"/>
      <c r="B197" s="102">
        <v>42872</v>
      </c>
      <c r="C197" s="47" t="s">
        <v>711</v>
      </c>
      <c r="D197" s="47" t="s">
        <v>224</v>
      </c>
      <c r="E197" s="47" t="s">
        <v>712</v>
      </c>
      <c r="F197" s="99">
        <v>42877</v>
      </c>
      <c r="G197" s="38" t="s">
        <v>373</v>
      </c>
      <c r="H197" s="63" t="s">
        <v>374</v>
      </c>
      <c r="I197" s="44" t="s">
        <v>375</v>
      </c>
      <c r="J197" s="48" t="s">
        <v>219</v>
      </c>
      <c r="K197" s="44">
        <v>1143</v>
      </c>
      <c r="L197" s="68">
        <v>42912</v>
      </c>
      <c r="M197" s="46" t="s">
        <v>364</v>
      </c>
      <c r="N197" s="49" t="s">
        <v>710</v>
      </c>
      <c r="O197" s="46">
        <v>2.5</v>
      </c>
      <c r="P197" s="88">
        <v>420</v>
      </c>
      <c r="Q197" s="16">
        <v>1050</v>
      </c>
      <c r="R197" s="39">
        <v>0</v>
      </c>
      <c r="S197" s="39">
        <v>626</v>
      </c>
      <c r="T197" s="16">
        <v>424</v>
      </c>
      <c r="U197" s="39">
        <v>0</v>
      </c>
      <c r="V197" s="135" t="s">
        <v>745</v>
      </c>
      <c r="W197" s="135" t="s">
        <v>746</v>
      </c>
      <c r="X197" s="157"/>
    </row>
    <row r="198" spans="1:24" s="45" customFormat="1" ht="123.75" customHeight="1">
      <c r="A198" s="20"/>
      <c r="B198" s="102">
        <v>42878</v>
      </c>
      <c r="C198" s="47" t="s">
        <v>713</v>
      </c>
      <c r="D198" s="47" t="s">
        <v>224</v>
      </c>
      <c r="E198" s="47" t="s">
        <v>714</v>
      </c>
      <c r="F198" s="99">
        <v>42881</v>
      </c>
      <c r="G198" s="38" t="s">
        <v>406</v>
      </c>
      <c r="H198" s="63" t="s">
        <v>407</v>
      </c>
      <c r="I198" s="44" t="s">
        <v>408</v>
      </c>
      <c r="J198" s="48" t="s">
        <v>219</v>
      </c>
      <c r="K198" s="44">
        <v>1143</v>
      </c>
      <c r="L198" s="68">
        <v>42912</v>
      </c>
      <c r="M198" s="46" t="s">
        <v>352</v>
      </c>
      <c r="N198" s="49" t="s">
        <v>715</v>
      </c>
      <c r="O198" s="46">
        <v>2.5</v>
      </c>
      <c r="P198" s="88">
        <v>420</v>
      </c>
      <c r="Q198" s="16">
        <v>1050</v>
      </c>
      <c r="R198" s="39">
        <v>0</v>
      </c>
      <c r="S198" s="39">
        <v>141</v>
      </c>
      <c r="T198" s="16">
        <v>909</v>
      </c>
      <c r="U198" s="39">
        <v>0</v>
      </c>
      <c r="V198" s="135" t="s">
        <v>716</v>
      </c>
      <c r="W198" s="135" t="s">
        <v>717</v>
      </c>
      <c r="X198" s="157"/>
    </row>
    <row r="199" spans="1:24" s="45" customFormat="1" ht="117.75" customHeight="1">
      <c r="A199" s="20"/>
      <c r="B199" s="102">
        <v>42878</v>
      </c>
      <c r="C199" s="161" t="s">
        <v>718</v>
      </c>
      <c r="D199" s="47" t="s">
        <v>224</v>
      </c>
      <c r="E199" s="161" t="s">
        <v>719</v>
      </c>
      <c r="F199" s="99">
        <v>42881</v>
      </c>
      <c r="G199" s="38" t="s">
        <v>233</v>
      </c>
      <c r="H199" s="63" t="s">
        <v>744</v>
      </c>
      <c r="I199" s="44" t="s">
        <v>235</v>
      </c>
      <c r="J199" s="48" t="s">
        <v>219</v>
      </c>
      <c r="K199" s="44">
        <v>1143</v>
      </c>
      <c r="L199" s="68">
        <v>42912</v>
      </c>
      <c r="M199" s="46" t="s">
        <v>352</v>
      </c>
      <c r="N199" s="49" t="s">
        <v>715</v>
      </c>
      <c r="O199" s="46">
        <v>2.5</v>
      </c>
      <c r="P199" s="88">
        <v>420</v>
      </c>
      <c r="Q199" s="16">
        <v>1050</v>
      </c>
      <c r="R199" s="39">
        <v>0</v>
      </c>
      <c r="S199" s="39">
        <v>164</v>
      </c>
      <c r="T199" s="152">
        <v>886</v>
      </c>
      <c r="U199" s="39">
        <v>0</v>
      </c>
      <c r="V199" s="135" t="s">
        <v>716</v>
      </c>
      <c r="W199" s="135" t="s">
        <v>717</v>
      </c>
      <c r="X199" s="157"/>
    </row>
    <row r="200" spans="1:24" s="45" customFormat="1" ht="174" customHeight="1">
      <c r="A200" s="20"/>
      <c r="B200" s="102">
        <v>42880</v>
      </c>
      <c r="C200" s="161" t="s">
        <v>720</v>
      </c>
      <c r="D200" s="47" t="s">
        <v>224</v>
      </c>
      <c r="E200" s="161" t="s">
        <v>721</v>
      </c>
      <c r="F200" s="99">
        <v>42884</v>
      </c>
      <c r="G200" s="161" t="s">
        <v>523</v>
      </c>
      <c r="H200" s="67" t="s">
        <v>524</v>
      </c>
      <c r="I200" s="162" t="s">
        <v>385</v>
      </c>
      <c r="J200" s="48" t="s">
        <v>219</v>
      </c>
      <c r="K200" s="44">
        <v>1143</v>
      </c>
      <c r="L200" s="68">
        <v>42912</v>
      </c>
      <c r="M200" s="46" t="s">
        <v>211</v>
      </c>
      <c r="N200" s="49" t="s">
        <v>722</v>
      </c>
      <c r="O200" s="46">
        <v>1.5</v>
      </c>
      <c r="P200" s="88">
        <v>420</v>
      </c>
      <c r="Q200" s="16">
        <v>630</v>
      </c>
      <c r="R200" s="39">
        <v>0</v>
      </c>
      <c r="S200" s="39">
        <v>220.3</v>
      </c>
      <c r="T200" s="152">
        <v>409.7</v>
      </c>
      <c r="U200" s="39">
        <v>0</v>
      </c>
      <c r="V200" s="135" t="s">
        <v>723</v>
      </c>
      <c r="W200" s="135" t="s">
        <v>724</v>
      </c>
      <c r="X200" s="157"/>
    </row>
    <row r="201" spans="1:24" s="45" customFormat="1" ht="155.25" customHeight="1">
      <c r="A201" s="20"/>
      <c r="B201" s="102">
        <v>42880</v>
      </c>
      <c r="C201" s="161" t="s">
        <v>725</v>
      </c>
      <c r="D201" s="47" t="s">
        <v>224</v>
      </c>
      <c r="E201" s="161" t="s">
        <v>726</v>
      </c>
      <c r="F201" s="99">
        <v>42884</v>
      </c>
      <c r="G201" s="38" t="s">
        <v>727</v>
      </c>
      <c r="H201" s="63" t="s">
        <v>747</v>
      </c>
      <c r="I201" s="44" t="s">
        <v>385</v>
      </c>
      <c r="J201" s="48" t="s">
        <v>219</v>
      </c>
      <c r="K201" s="44">
        <v>1143</v>
      </c>
      <c r="L201" s="68">
        <v>42912</v>
      </c>
      <c r="M201" s="46" t="s">
        <v>211</v>
      </c>
      <c r="N201" s="49" t="s">
        <v>722</v>
      </c>
      <c r="O201" s="46">
        <v>1.5</v>
      </c>
      <c r="P201" s="88">
        <v>420</v>
      </c>
      <c r="Q201" s="16">
        <v>630</v>
      </c>
      <c r="R201" s="39">
        <v>0</v>
      </c>
      <c r="S201" s="39">
        <v>220.3</v>
      </c>
      <c r="T201" s="152">
        <v>409.7</v>
      </c>
      <c r="U201" s="39">
        <v>0</v>
      </c>
      <c r="V201" s="135" t="s">
        <v>723</v>
      </c>
      <c r="W201" s="135" t="s">
        <v>724</v>
      </c>
      <c r="X201" s="157"/>
    </row>
    <row r="202" spans="1:24" s="45" customFormat="1" ht="116.25" customHeight="1">
      <c r="A202" s="20"/>
      <c r="B202" s="102">
        <v>42881</v>
      </c>
      <c r="C202" s="161" t="s">
        <v>728</v>
      </c>
      <c r="D202" s="47" t="s">
        <v>224</v>
      </c>
      <c r="E202" s="161" t="s">
        <v>729</v>
      </c>
      <c r="F202" s="99">
        <v>42884</v>
      </c>
      <c r="G202" s="38" t="s">
        <v>394</v>
      </c>
      <c r="H202" s="44" t="s">
        <v>395</v>
      </c>
      <c r="I202" s="44" t="s">
        <v>227</v>
      </c>
      <c r="J202" s="48" t="s">
        <v>219</v>
      </c>
      <c r="K202" s="44">
        <v>1143</v>
      </c>
      <c r="L202" s="68">
        <v>42912</v>
      </c>
      <c r="M202" s="162" t="s">
        <v>748</v>
      </c>
      <c r="N202" s="49" t="s">
        <v>730</v>
      </c>
      <c r="O202" s="162">
        <v>2.5</v>
      </c>
      <c r="P202" s="90">
        <v>420</v>
      </c>
      <c r="Q202" s="152">
        <v>1050</v>
      </c>
      <c r="R202" s="39">
        <v>0</v>
      </c>
      <c r="S202" s="39">
        <v>119</v>
      </c>
      <c r="T202" s="152">
        <v>931</v>
      </c>
      <c r="U202" s="39">
        <v>0</v>
      </c>
      <c r="V202" s="136" t="s">
        <v>731</v>
      </c>
      <c r="W202" s="136" t="s">
        <v>732</v>
      </c>
      <c r="X202" s="157"/>
    </row>
    <row r="203" spans="1:24" s="45" customFormat="1" ht="89.25" customHeight="1">
      <c r="A203" s="20"/>
      <c r="B203" s="98">
        <v>42886</v>
      </c>
      <c r="C203" s="161" t="s">
        <v>733</v>
      </c>
      <c r="D203" s="47" t="s">
        <v>508</v>
      </c>
      <c r="E203" s="161" t="s">
        <v>734</v>
      </c>
      <c r="F203" s="99">
        <v>42887</v>
      </c>
      <c r="G203" s="38" t="s">
        <v>216</v>
      </c>
      <c r="H203" s="44" t="s">
        <v>217</v>
      </c>
      <c r="I203" s="44" t="s">
        <v>218</v>
      </c>
      <c r="J203" s="48" t="s">
        <v>219</v>
      </c>
      <c r="K203" s="44">
        <v>1143</v>
      </c>
      <c r="L203" s="68">
        <v>42912</v>
      </c>
      <c r="M203" s="162" t="s">
        <v>735</v>
      </c>
      <c r="N203" s="49" t="s">
        <v>736</v>
      </c>
      <c r="O203" s="162">
        <v>0.5</v>
      </c>
      <c r="P203" s="90">
        <v>420</v>
      </c>
      <c r="Q203" s="152">
        <v>210</v>
      </c>
      <c r="R203" s="39">
        <v>0</v>
      </c>
      <c r="S203" s="39">
        <v>0</v>
      </c>
      <c r="T203" s="152">
        <v>210</v>
      </c>
      <c r="U203" s="39">
        <v>0</v>
      </c>
      <c r="V203" s="136" t="s">
        <v>737</v>
      </c>
      <c r="W203" s="136" t="s">
        <v>738</v>
      </c>
      <c r="X203" s="157"/>
    </row>
    <row r="204" spans="1:24" s="45" customFormat="1" ht="79.5" customHeight="1">
      <c r="A204" s="20"/>
      <c r="B204" s="98">
        <v>42886</v>
      </c>
      <c r="C204" s="161" t="s">
        <v>739</v>
      </c>
      <c r="D204" s="47" t="s">
        <v>224</v>
      </c>
      <c r="E204" s="161" t="s">
        <v>740</v>
      </c>
      <c r="F204" s="99">
        <v>42887</v>
      </c>
      <c r="G204" s="47" t="s">
        <v>225</v>
      </c>
      <c r="H204" s="46" t="s">
        <v>226</v>
      </c>
      <c r="I204" s="46" t="s">
        <v>227</v>
      </c>
      <c r="J204" s="48" t="s">
        <v>219</v>
      </c>
      <c r="K204" s="44">
        <v>1143</v>
      </c>
      <c r="L204" s="68">
        <v>42912</v>
      </c>
      <c r="M204" s="162" t="s">
        <v>735</v>
      </c>
      <c r="N204" s="49" t="s">
        <v>736</v>
      </c>
      <c r="O204" s="162">
        <v>0.5</v>
      </c>
      <c r="P204" s="90">
        <v>420</v>
      </c>
      <c r="Q204" s="152">
        <v>210</v>
      </c>
      <c r="R204" s="39">
        <v>0</v>
      </c>
      <c r="S204" s="39">
        <v>0</v>
      </c>
      <c r="T204" s="152">
        <v>210</v>
      </c>
      <c r="U204" s="39">
        <v>0</v>
      </c>
      <c r="V204" s="136" t="s">
        <v>737</v>
      </c>
      <c r="W204" s="136" t="s">
        <v>738</v>
      </c>
      <c r="X204" s="157"/>
    </row>
    <row r="205" spans="1:24" s="45" customFormat="1" ht="70.5" customHeight="1">
      <c r="A205" s="20"/>
      <c r="B205" s="98">
        <v>42827</v>
      </c>
      <c r="C205" s="46">
        <v>50</v>
      </c>
      <c r="D205" s="47" t="s">
        <v>224</v>
      </c>
      <c r="E205" s="46">
        <v>11055</v>
      </c>
      <c r="F205" s="99">
        <v>42829</v>
      </c>
      <c r="G205" s="38" t="s">
        <v>394</v>
      </c>
      <c r="H205" s="44" t="s">
        <v>395</v>
      </c>
      <c r="I205" s="44" t="s">
        <v>227</v>
      </c>
      <c r="J205" s="48" t="s">
        <v>219</v>
      </c>
      <c r="K205" s="44">
        <v>1443</v>
      </c>
      <c r="L205" s="68">
        <v>42943</v>
      </c>
      <c r="M205" s="46" t="s">
        <v>211</v>
      </c>
      <c r="N205" s="49" t="s">
        <v>759</v>
      </c>
      <c r="O205" s="46">
        <v>1</v>
      </c>
      <c r="P205" s="88">
        <v>420</v>
      </c>
      <c r="Q205" s="16">
        <v>420</v>
      </c>
      <c r="R205" s="39">
        <v>0</v>
      </c>
      <c r="S205" s="39">
        <v>1.78</v>
      </c>
      <c r="T205" s="16">
        <v>418.22</v>
      </c>
      <c r="U205" s="39">
        <v>0</v>
      </c>
      <c r="V205" s="135" t="s">
        <v>760</v>
      </c>
      <c r="W205" s="135" t="s">
        <v>761</v>
      </c>
      <c r="X205" s="157"/>
    </row>
    <row r="206" spans="1:24" s="45" customFormat="1" ht="70.5" customHeight="1">
      <c r="A206" s="20"/>
      <c r="B206" s="98">
        <v>42827</v>
      </c>
      <c r="C206" s="46">
        <v>51</v>
      </c>
      <c r="D206" s="47" t="s">
        <v>224</v>
      </c>
      <c r="E206" s="46">
        <v>11056</v>
      </c>
      <c r="F206" s="99">
        <v>42829</v>
      </c>
      <c r="G206" s="38" t="s">
        <v>406</v>
      </c>
      <c r="H206" s="63" t="s">
        <v>407</v>
      </c>
      <c r="I206" s="44" t="s">
        <v>408</v>
      </c>
      <c r="J206" s="48" t="s">
        <v>219</v>
      </c>
      <c r="K206" s="44">
        <v>1443</v>
      </c>
      <c r="L206" s="68">
        <v>42943</v>
      </c>
      <c r="M206" s="46" t="s">
        <v>211</v>
      </c>
      <c r="N206" s="49" t="s">
        <v>759</v>
      </c>
      <c r="O206" s="46">
        <v>1</v>
      </c>
      <c r="P206" s="88">
        <v>420</v>
      </c>
      <c r="Q206" s="16">
        <v>420</v>
      </c>
      <c r="R206" s="39">
        <v>0</v>
      </c>
      <c r="S206" s="39">
        <v>2.77</v>
      </c>
      <c r="T206" s="16">
        <v>417.23</v>
      </c>
      <c r="U206" s="39">
        <v>0</v>
      </c>
      <c r="V206" s="135" t="s">
        <v>760</v>
      </c>
      <c r="W206" s="135" t="s">
        <v>761</v>
      </c>
      <c r="X206" s="157"/>
    </row>
    <row r="207" spans="1:24" s="45" customFormat="1" ht="59.25" customHeight="1">
      <c r="A207" s="20"/>
      <c r="B207" s="98">
        <v>42881</v>
      </c>
      <c r="C207" s="47" t="s">
        <v>762</v>
      </c>
      <c r="D207" s="47" t="s">
        <v>224</v>
      </c>
      <c r="E207" s="47" t="s">
        <v>763</v>
      </c>
      <c r="F207" s="99">
        <v>42884</v>
      </c>
      <c r="G207" s="38" t="s">
        <v>343</v>
      </c>
      <c r="H207" s="44" t="s">
        <v>344</v>
      </c>
      <c r="I207" s="44" t="s">
        <v>227</v>
      </c>
      <c r="J207" s="48" t="s">
        <v>219</v>
      </c>
      <c r="K207" s="44">
        <v>1443</v>
      </c>
      <c r="L207" s="68">
        <v>42943</v>
      </c>
      <c r="M207" s="46" t="s">
        <v>248</v>
      </c>
      <c r="N207" s="49" t="s">
        <v>764</v>
      </c>
      <c r="O207" s="46">
        <v>1</v>
      </c>
      <c r="P207" s="88">
        <v>420</v>
      </c>
      <c r="Q207" s="16">
        <v>420</v>
      </c>
      <c r="R207" s="39">
        <v>0</v>
      </c>
      <c r="S207" s="39">
        <v>0</v>
      </c>
      <c r="T207" s="16">
        <v>420</v>
      </c>
      <c r="U207" s="39">
        <v>0</v>
      </c>
      <c r="V207" s="135" t="s">
        <v>765</v>
      </c>
      <c r="W207" s="135" t="s">
        <v>766</v>
      </c>
      <c r="X207" s="157"/>
    </row>
    <row r="208" spans="1:24" s="45" customFormat="1" ht="64.5" customHeight="1">
      <c r="A208" s="20"/>
      <c r="B208" s="98">
        <v>42881</v>
      </c>
      <c r="C208" s="47" t="s">
        <v>767</v>
      </c>
      <c r="D208" s="47" t="s">
        <v>224</v>
      </c>
      <c r="E208" s="47" t="s">
        <v>768</v>
      </c>
      <c r="F208" s="99">
        <v>42884</v>
      </c>
      <c r="G208" s="38" t="s">
        <v>406</v>
      </c>
      <c r="H208" s="63" t="s">
        <v>407</v>
      </c>
      <c r="I208" s="44" t="s">
        <v>408</v>
      </c>
      <c r="J208" s="48" t="s">
        <v>219</v>
      </c>
      <c r="K208" s="44">
        <v>1443</v>
      </c>
      <c r="L208" s="68">
        <v>42943</v>
      </c>
      <c r="M208" s="46" t="s">
        <v>248</v>
      </c>
      <c r="N208" s="49" t="s">
        <v>764</v>
      </c>
      <c r="O208" s="46">
        <v>1</v>
      </c>
      <c r="P208" s="88">
        <v>420</v>
      </c>
      <c r="Q208" s="16">
        <v>420</v>
      </c>
      <c r="R208" s="39">
        <v>0</v>
      </c>
      <c r="S208" s="39">
        <v>0</v>
      </c>
      <c r="T208" s="16">
        <v>420</v>
      </c>
      <c r="U208" s="39">
        <v>0</v>
      </c>
      <c r="V208" s="135" t="s">
        <v>765</v>
      </c>
      <c r="W208" s="135" t="s">
        <v>766</v>
      </c>
      <c r="X208" s="157"/>
    </row>
    <row r="209" spans="1:24" s="45" customFormat="1" ht="165.75" customHeight="1">
      <c r="A209" s="20"/>
      <c r="B209" s="98">
        <v>42888</v>
      </c>
      <c r="C209" s="47" t="s">
        <v>769</v>
      </c>
      <c r="D209" s="47" t="s">
        <v>547</v>
      </c>
      <c r="E209" s="47" t="s">
        <v>770</v>
      </c>
      <c r="F209" s="99">
        <v>42891</v>
      </c>
      <c r="G209" s="38" t="s">
        <v>216</v>
      </c>
      <c r="H209" s="44" t="s">
        <v>217</v>
      </c>
      <c r="I209" s="44" t="s">
        <v>218</v>
      </c>
      <c r="J209" s="48" t="s">
        <v>219</v>
      </c>
      <c r="K209" s="44">
        <v>1443</v>
      </c>
      <c r="L209" s="68">
        <v>42943</v>
      </c>
      <c r="M209" s="46" t="s">
        <v>771</v>
      </c>
      <c r="N209" s="49" t="s">
        <v>772</v>
      </c>
      <c r="O209" s="46">
        <v>0.5</v>
      </c>
      <c r="P209" s="88">
        <v>420</v>
      </c>
      <c r="Q209" s="16">
        <v>210</v>
      </c>
      <c r="R209" s="39">
        <v>0</v>
      </c>
      <c r="S209" s="39">
        <v>89.75</v>
      </c>
      <c r="T209" s="70">
        <v>120.25</v>
      </c>
      <c r="U209" s="71">
        <v>0</v>
      </c>
      <c r="V209" s="135" t="s">
        <v>773</v>
      </c>
      <c r="W209" s="135" t="s">
        <v>774</v>
      </c>
      <c r="X209" s="157"/>
    </row>
    <row r="210" spans="1:24" s="45" customFormat="1" ht="130.5" customHeight="1">
      <c r="A210" s="20"/>
      <c r="B210" s="102">
        <v>42894</v>
      </c>
      <c r="C210" s="47" t="s">
        <v>775</v>
      </c>
      <c r="D210" s="47" t="s">
        <v>144</v>
      </c>
      <c r="E210" s="47" t="s">
        <v>776</v>
      </c>
      <c r="F210" s="99">
        <v>42895</v>
      </c>
      <c r="G210" s="38" t="s">
        <v>216</v>
      </c>
      <c r="H210" s="44" t="s">
        <v>217</v>
      </c>
      <c r="I210" s="44" t="s">
        <v>218</v>
      </c>
      <c r="J210" s="48" t="s">
        <v>219</v>
      </c>
      <c r="K210" s="44">
        <v>1443</v>
      </c>
      <c r="L210" s="68">
        <v>42943</v>
      </c>
      <c r="M210" s="46" t="s">
        <v>194</v>
      </c>
      <c r="N210" s="49" t="s">
        <v>777</v>
      </c>
      <c r="O210" s="46">
        <v>0.5</v>
      </c>
      <c r="P210" s="88">
        <v>420</v>
      </c>
      <c r="Q210" s="16">
        <v>210</v>
      </c>
      <c r="R210" s="39">
        <v>0</v>
      </c>
      <c r="S210" s="39">
        <v>160.5</v>
      </c>
      <c r="T210" s="16">
        <v>49.5</v>
      </c>
      <c r="U210" s="39">
        <v>0</v>
      </c>
      <c r="V210" s="135" t="s">
        <v>778</v>
      </c>
      <c r="W210" s="135" t="s">
        <v>779</v>
      </c>
      <c r="X210" s="157"/>
    </row>
    <row r="211" spans="1:24" s="45" customFormat="1" ht="141.75" customHeight="1">
      <c r="A211" s="20"/>
      <c r="B211" s="102">
        <v>42894</v>
      </c>
      <c r="C211" s="47" t="s">
        <v>780</v>
      </c>
      <c r="D211" s="47" t="s">
        <v>144</v>
      </c>
      <c r="E211" s="47" t="s">
        <v>781</v>
      </c>
      <c r="F211" s="99">
        <v>42895</v>
      </c>
      <c r="G211" s="38" t="s">
        <v>343</v>
      </c>
      <c r="H211" s="44" t="s">
        <v>344</v>
      </c>
      <c r="I211" s="44" t="s">
        <v>227</v>
      </c>
      <c r="J211" s="48" t="s">
        <v>219</v>
      </c>
      <c r="K211" s="44">
        <v>1443</v>
      </c>
      <c r="L211" s="68">
        <v>42943</v>
      </c>
      <c r="M211" s="46" t="s">
        <v>194</v>
      </c>
      <c r="N211" s="49" t="s">
        <v>777</v>
      </c>
      <c r="O211" s="46">
        <v>0.5</v>
      </c>
      <c r="P211" s="88">
        <v>420</v>
      </c>
      <c r="Q211" s="16">
        <v>210</v>
      </c>
      <c r="R211" s="39">
        <v>0</v>
      </c>
      <c r="S211" s="39">
        <v>168.25</v>
      </c>
      <c r="T211" s="16">
        <v>41.75</v>
      </c>
      <c r="U211" s="39">
        <v>0</v>
      </c>
      <c r="V211" s="135" t="s">
        <v>782</v>
      </c>
      <c r="W211" s="135" t="s">
        <v>783</v>
      </c>
      <c r="X211" s="157"/>
    </row>
    <row r="212" spans="1:24" s="45" customFormat="1" ht="132" customHeight="1">
      <c r="A212" s="20"/>
      <c r="B212" s="102">
        <v>42900</v>
      </c>
      <c r="C212" s="47" t="s">
        <v>784</v>
      </c>
      <c r="D212" s="47" t="s">
        <v>144</v>
      </c>
      <c r="E212" s="47" t="s">
        <v>785</v>
      </c>
      <c r="F212" s="99">
        <v>42905</v>
      </c>
      <c r="G212" s="47" t="s">
        <v>259</v>
      </c>
      <c r="H212" s="67" t="s">
        <v>443</v>
      </c>
      <c r="I212" s="46" t="s">
        <v>261</v>
      </c>
      <c r="J212" s="48" t="s">
        <v>219</v>
      </c>
      <c r="K212" s="44">
        <v>1443</v>
      </c>
      <c r="L212" s="68">
        <v>42943</v>
      </c>
      <c r="M212" s="46" t="s">
        <v>786</v>
      </c>
      <c r="N212" s="49" t="s">
        <v>787</v>
      </c>
      <c r="O212" s="46">
        <v>2.5</v>
      </c>
      <c r="P212" s="88">
        <v>420</v>
      </c>
      <c r="Q212" s="16">
        <v>1050</v>
      </c>
      <c r="R212" s="39">
        <v>0</v>
      </c>
      <c r="S212" s="39">
        <v>95</v>
      </c>
      <c r="T212" s="16">
        <v>955</v>
      </c>
      <c r="U212" s="39">
        <v>0</v>
      </c>
      <c r="V212" s="135" t="s">
        <v>788</v>
      </c>
      <c r="W212" s="135" t="s">
        <v>789</v>
      </c>
      <c r="X212" s="157"/>
    </row>
    <row r="213" spans="1:24" s="45" customFormat="1" ht="142.5" customHeight="1">
      <c r="A213" s="20"/>
      <c r="B213" s="102">
        <v>42904</v>
      </c>
      <c r="C213" s="161" t="s">
        <v>790</v>
      </c>
      <c r="D213" s="47" t="s">
        <v>144</v>
      </c>
      <c r="E213" s="161" t="s">
        <v>791</v>
      </c>
      <c r="F213" s="99">
        <v>42912</v>
      </c>
      <c r="G213" s="38" t="s">
        <v>383</v>
      </c>
      <c r="H213" s="63" t="s">
        <v>384</v>
      </c>
      <c r="I213" s="44" t="s">
        <v>385</v>
      </c>
      <c r="J213" s="48" t="s">
        <v>219</v>
      </c>
      <c r="K213" s="44">
        <v>1443</v>
      </c>
      <c r="L213" s="68">
        <v>42943</v>
      </c>
      <c r="M213" s="46" t="s">
        <v>792</v>
      </c>
      <c r="N213" s="49" t="s">
        <v>793</v>
      </c>
      <c r="O213" s="46">
        <v>7.5</v>
      </c>
      <c r="P213" s="88">
        <v>420</v>
      </c>
      <c r="Q213" s="16">
        <v>3150</v>
      </c>
      <c r="R213" s="39">
        <v>0</v>
      </c>
      <c r="S213" s="39">
        <v>625.1</v>
      </c>
      <c r="T213" s="152">
        <v>2524.9</v>
      </c>
      <c r="U213" s="39">
        <v>0</v>
      </c>
      <c r="V213" s="135" t="s">
        <v>794</v>
      </c>
      <c r="W213" s="135" t="s">
        <v>795</v>
      </c>
      <c r="X213" s="157"/>
    </row>
    <row r="214" spans="1:24" s="45" customFormat="1" ht="172.5" customHeight="1">
      <c r="A214" s="20"/>
      <c r="B214" s="102">
        <v>42905</v>
      </c>
      <c r="C214" s="161" t="s">
        <v>796</v>
      </c>
      <c r="D214" s="47" t="s">
        <v>144</v>
      </c>
      <c r="E214" s="161" t="s">
        <v>797</v>
      </c>
      <c r="F214" s="99">
        <v>42912</v>
      </c>
      <c r="G214" s="161" t="s">
        <v>240</v>
      </c>
      <c r="H214" s="67" t="s">
        <v>241</v>
      </c>
      <c r="I214" s="162" t="s">
        <v>242</v>
      </c>
      <c r="J214" s="48" t="s">
        <v>219</v>
      </c>
      <c r="K214" s="44">
        <v>1443</v>
      </c>
      <c r="L214" s="68">
        <v>42943</v>
      </c>
      <c r="M214" s="46" t="s">
        <v>798</v>
      </c>
      <c r="N214" s="49" t="s">
        <v>799</v>
      </c>
      <c r="O214" s="46">
        <v>6.5</v>
      </c>
      <c r="P214" s="88">
        <v>420</v>
      </c>
      <c r="Q214" s="16">
        <v>2730</v>
      </c>
      <c r="R214" s="39">
        <v>0</v>
      </c>
      <c r="S214" s="39">
        <v>315.5</v>
      </c>
      <c r="T214" s="152">
        <v>2414.5</v>
      </c>
      <c r="U214" s="39">
        <v>0</v>
      </c>
      <c r="V214" s="135" t="s">
        <v>814</v>
      </c>
      <c r="W214" s="135" t="s">
        <v>800</v>
      </c>
      <c r="X214" s="157"/>
    </row>
    <row r="215" spans="1:24" s="45" customFormat="1" ht="170.25" customHeight="1">
      <c r="A215" s="20"/>
      <c r="B215" s="102">
        <v>42905</v>
      </c>
      <c r="C215" s="161" t="s">
        <v>801</v>
      </c>
      <c r="D215" s="47" t="s">
        <v>144</v>
      </c>
      <c r="E215" s="161" t="s">
        <v>802</v>
      </c>
      <c r="F215" s="99">
        <v>42912</v>
      </c>
      <c r="G215" s="38" t="s">
        <v>233</v>
      </c>
      <c r="H215" s="63" t="s">
        <v>744</v>
      </c>
      <c r="I215" s="44" t="s">
        <v>235</v>
      </c>
      <c r="J215" s="48" t="s">
        <v>219</v>
      </c>
      <c r="K215" s="44">
        <v>1443</v>
      </c>
      <c r="L215" s="68">
        <v>42943</v>
      </c>
      <c r="M215" s="46" t="s">
        <v>798</v>
      </c>
      <c r="N215" s="49" t="s">
        <v>799</v>
      </c>
      <c r="O215" s="46">
        <v>6.5</v>
      </c>
      <c r="P215" s="88">
        <v>420</v>
      </c>
      <c r="Q215" s="16">
        <v>2730</v>
      </c>
      <c r="R215" s="39">
        <v>0</v>
      </c>
      <c r="S215" s="39">
        <v>331.5</v>
      </c>
      <c r="T215" s="152">
        <v>2398.5</v>
      </c>
      <c r="U215" s="39">
        <v>0</v>
      </c>
      <c r="V215" s="135" t="s">
        <v>812</v>
      </c>
      <c r="W215" s="135" t="s">
        <v>800</v>
      </c>
      <c r="X215" s="157"/>
    </row>
    <row r="216" spans="1:24" s="45" customFormat="1" ht="246" customHeight="1">
      <c r="A216" s="20"/>
      <c r="B216" s="102">
        <v>42911</v>
      </c>
      <c r="C216" s="161" t="s">
        <v>803</v>
      </c>
      <c r="D216" s="47" t="s">
        <v>144</v>
      </c>
      <c r="E216" s="161" t="s">
        <v>804</v>
      </c>
      <c r="F216" s="99">
        <v>42914</v>
      </c>
      <c r="G216" s="38" t="s">
        <v>216</v>
      </c>
      <c r="H216" s="44" t="s">
        <v>217</v>
      </c>
      <c r="I216" s="44" t="s">
        <v>218</v>
      </c>
      <c r="J216" s="48" t="s">
        <v>219</v>
      </c>
      <c r="K216" s="44">
        <v>1443</v>
      </c>
      <c r="L216" s="68">
        <v>42943</v>
      </c>
      <c r="M216" s="162" t="s">
        <v>805</v>
      </c>
      <c r="N216" s="49" t="s">
        <v>806</v>
      </c>
      <c r="O216" s="162">
        <v>2.5</v>
      </c>
      <c r="P216" s="90">
        <v>420</v>
      </c>
      <c r="Q216" s="152">
        <v>1050</v>
      </c>
      <c r="R216" s="39">
        <v>0</v>
      </c>
      <c r="S216" s="39">
        <v>84</v>
      </c>
      <c r="T216" s="152">
        <v>966</v>
      </c>
      <c r="U216" s="39">
        <v>0</v>
      </c>
      <c r="V216" s="136" t="s">
        <v>813</v>
      </c>
      <c r="W216" s="136" t="s">
        <v>807</v>
      </c>
      <c r="X216" s="157"/>
    </row>
    <row r="217" spans="1:24" s="45" customFormat="1" ht="267" customHeight="1">
      <c r="A217" s="20"/>
      <c r="B217" s="102">
        <v>42911</v>
      </c>
      <c r="C217" s="161" t="s">
        <v>808</v>
      </c>
      <c r="D217" s="47" t="s">
        <v>144</v>
      </c>
      <c r="E217" s="161" t="s">
        <v>809</v>
      </c>
      <c r="F217" s="99">
        <v>42914</v>
      </c>
      <c r="G217" s="38" t="s">
        <v>343</v>
      </c>
      <c r="H217" s="44" t="s">
        <v>344</v>
      </c>
      <c r="I217" s="44" t="s">
        <v>227</v>
      </c>
      <c r="J217" s="48" t="s">
        <v>219</v>
      </c>
      <c r="K217" s="44">
        <v>1443</v>
      </c>
      <c r="L217" s="68">
        <v>42943</v>
      </c>
      <c r="M217" s="162" t="s">
        <v>805</v>
      </c>
      <c r="N217" s="49" t="s">
        <v>806</v>
      </c>
      <c r="O217" s="162">
        <v>2.5</v>
      </c>
      <c r="P217" s="90">
        <v>420</v>
      </c>
      <c r="Q217" s="152">
        <v>1050</v>
      </c>
      <c r="R217" s="39">
        <v>0</v>
      </c>
      <c r="S217" s="39">
        <v>91.3</v>
      </c>
      <c r="T217" s="152">
        <v>958.7</v>
      </c>
      <c r="U217" s="39">
        <v>0</v>
      </c>
      <c r="V217" s="136" t="s">
        <v>811</v>
      </c>
      <c r="W217" s="136" t="s">
        <v>810</v>
      </c>
      <c r="X217" s="157"/>
    </row>
    <row r="218" spans="1:24" s="45" customFormat="1" ht="146.25" customHeight="1">
      <c r="A218" s="20"/>
      <c r="B218" s="114">
        <v>42912</v>
      </c>
      <c r="C218" s="46" t="s">
        <v>824</v>
      </c>
      <c r="D218" s="47" t="s">
        <v>547</v>
      </c>
      <c r="E218" s="46">
        <v>11115</v>
      </c>
      <c r="F218" s="115">
        <v>42915</v>
      </c>
      <c r="G218" s="38" t="s">
        <v>394</v>
      </c>
      <c r="H218" s="44" t="s">
        <v>395</v>
      </c>
      <c r="I218" s="44" t="s">
        <v>227</v>
      </c>
      <c r="J218" s="48" t="s">
        <v>219</v>
      </c>
      <c r="K218" s="44">
        <v>1633</v>
      </c>
      <c r="L218" s="68">
        <v>42972</v>
      </c>
      <c r="M218" s="46" t="s">
        <v>211</v>
      </c>
      <c r="N218" s="49" t="s">
        <v>825</v>
      </c>
      <c r="O218" s="46">
        <v>2.5</v>
      </c>
      <c r="P218" s="88">
        <v>420</v>
      </c>
      <c r="Q218" s="16">
        <v>1050</v>
      </c>
      <c r="R218" s="39">
        <v>0</v>
      </c>
      <c r="S218" s="39">
        <v>465</v>
      </c>
      <c r="T218" s="16">
        <v>585</v>
      </c>
      <c r="U218" s="39">
        <v>0</v>
      </c>
      <c r="V218" s="135" t="s">
        <v>862</v>
      </c>
      <c r="W218" s="135" t="s">
        <v>826</v>
      </c>
      <c r="X218" s="157"/>
    </row>
    <row r="219" spans="1:24" s="45" customFormat="1" ht="72" customHeight="1">
      <c r="A219" s="20"/>
      <c r="B219" s="114">
        <v>42917</v>
      </c>
      <c r="C219" s="46" t="s">
        <v>827</v>
      </c>
      <c r="D219" s="47" t="s">
        <v>547</v>
      </c>
      <c r="E219" s="46">
        <v>11118</v>
      </c>
      <c r="F219" s="115">
        <v>42920</v>
      </c>
      <c r="G219" s="38" t="s">
        <v>373</v>
      </c>
      <c r="H219" s="63" t="s">
        <v>374</v>
      </c>
      <c r="I219" s="44" t="s">
        <v>375</v>
      </c>
      <c r="J219" s="48" t="s">
        <v>219</v>
      </c>
      <c r="K219" s="44">
        <v>1633</v>
      </c>
      <c r="L219" s="68">
        <v>42972</v>
      </c>
      <c r="M219" s="46" t="s">
        <v>828</v>
      </c>
      <c r="N219" s="49" t="s">
        <v>829</v>
      </c>
      <c r="O219" s="46">
        <v>2.5</v>
      </c>
      <c r="P219" s="88">
        <v>420</v>
      </c>
      <c r="Q219" s="16">
        <v>1050</v>
      </c>
      <c r="R219" s="39">
        <v>0</v>
      </c>
      <c r="S219" s="39">
        <v>413</v>
      </c>
      <c r="T219" s="16">
        <v>637</v>
      </c>
      <c r="U219" s="39">
        <v>0</v>
      </c>
      <c r="V219" s="135" t="s">
        <v>830</v>
      </c>
      <c r="W219" s="135" t="s">
        <v>831</v>
      </c>
      <c r="X219" s="157"/>
    </row>
    <row r="220" spans="1:24" s="45" customFormat="1" ht="73.5" customHeight="1">
      <c r="A220" s="20"/>
      <c r="B220" s="114">
        <v>42917</v>
      </c>
      <c r="C220" s="116" t="s">
        <v>832</v>
      </c>
      <c r="D220" s="47" t="s">
        <v>547</v>
      </c>
      <c r="E220" s="117" t="s">
        <v>833</v>
      </c>
      <c r="F220" s="115">
        <v>42920</v>
      </c>
      <c r="G220" s="122" t="s">
        <v>343</v>
      </c>
      <c r="H220" s="123" t="s">
        <v>344</v>
      </c>
      <c r="I220" s="123" t="s">
        <v>227</v>
      </c>
      <c r="J220" s="48" t="s">
        <v>219</v>
      </c>
      <c r="K220" s="44">
        <v>1633</v>
      </c>
      <c r="L220" s="68">
        <v>42972</v>
      </c>
      <c r="M220" s="46" t="s">
        <v>828</v>
      </c>
      <c r="N220" s="49" t="s">
        <v>829</v>
      </c>
      <c r="O220" s="46">
        <v>2.5</v>
      </c>
      <c r="P220" s="88">
        <v>420</v>
      </c>
      <c r="Q220" s="16">
        <v>1050</v>
      </c>
      <c r="R220" s="39">
        <v>0</v>
      </c>
      <c r="S220" s="39">
        <v>217</v>
      </c>
      <c r="T220" s="16">
        <v>833</v>
      </c>
      <c r="U220" s="39">
        <v>0</v>
      </c>
      <c r="V220" s="135" t="s">
        <v>830</v>
      </c>
      <c r="W220" s="135" t="s">
        <v>831</v>
      </c>
      <c r="X220" s="157"/>
    </row>
    <row r="221" spans="1:24" s="45" customFormat="1" ht="119.25" customHeight="1">
      <c r="A221" s="20"/>
      <c r="B221" s="114">
        <v>42921</v>
      </c>
      <c r="C221" s="116" t="s">
        <v>834</v>
      </c>
      <c r="D221" s="47" t="s">
        <v>547</v>
      </c>
      <c r="E221" s="117" t="s">
        <v>835</v>
      </c>
      <c r="F221" s="115">
        <v>42926</v>
      </c>
      <c r="G221" s="122" t="s">
        <v>216</v>
      </c>
      <c r="H221" s="123" t="s">
        <v>217</v>
      </c>
      <c r="I221" s="123" t="s">
        <v>218</v>
      </c>
      <c r="J221" s="48" t="s">
        <v>219</v>
      </c>
      <c r="K221" s="44">
        <v>1633</v>
      </c>
      <c r="L221" s="68">
        <v>42972</v>
      </c>
      <c r="M221" s="46" t="s">
        <v>211</v>
      </c>
      <c r="N221" s="49" t="s">
        <v>836</v>
      </c>
      <c r="O221" s="46">
        <v>2.5</v>
      </c>
      <c r="P221" s="88">
        <v>420</v>
      </c>
      <c r="Q221" s="16">
        <v>1050</v>
      </c>
      <c r="R221" s="39">
        <v>0</v>
      </c>
      <c r="S221" s="39">
        <v>213.35</v>
      </c>
      <c r="T221" s="16">
        <v>836.65</v>
      </c>
      <c r="U221" s="39">
        <v>0</v>
      </c>
      <c r="V221" s="135" t="s">
        <v>863</v>
      </c>
      <c r="W221" s="135" t="s">
        <v>869</v>
      </c>
      <c r="X221" s="157"/>
    </row>
    <row r="222" spans="1:24" s="45" customFormat="1" ht="130.5" customHeight="1">
      <c r="A222" s="20"/>
      <c r="B222" s="114">
        <v>42921</v>
      </c>
      <c r="C222" s="47" t="s">
        <v>837</v>
      </c>
      <c r="D222" s="47" t="s">
        <v>547</v>
      </c>
      <c r="E222" s="47" t="s">
        <v>838</v>
      </c>
      <c r="F222" s="115">
        <v>42926</v>
      </c>
      <c r="G222" s="122" t="s">
        <v>245</v>
      </c>
      <c r="H222" s="123" t="s">
        <v>246</v>
      </c>
      <c r="I222" s="123" t="s">
        <v>247</v>
      </c>
      <c r="J222" s="48" t="s">
        <v>219</v>
      </c>
      <c r="K222" s="44">
        <v>1633</v>
      </c>
      <c r="L222" s="68">
        <v>42972</v>
      </c>
      <c r="M222" s="46" t="s">
        <v>211</v>
      </c>
      <c r="N222" s="49" t="s">
        <v>836</v>
      </c>
      <c r="O222" s="46">
        <v>2.5</v>
      </c>
      <c r="P222" s="88">
        <v>420</v>
      </c>
      <c r="Q222" s="16">
        <v>1050</v>
      </c>
      <c r="R222" s="39">
        <v>0</v>
      </c>
      <c r="S222" s="39">
        <v>190.05</v>
      </c>
      <c r="T222" s="70">
        <v>859.95</v>
      </c>
      <c r="U222" s="71">
        <v>0</v>
      </c>
      <c r="V222" s="135" t="s">
        <v>863</v>
      </c>
      <c r="W222" s="135" t="s">
        <v>869</v>
      </c>
      <c r="X222" s="157"/>
    </row>
    <row r="223" spans="1:24" s="45" customFormat="1" ht="126" customHeight="1">
      <c r="A223" s="20"/>
      <c r="B223" s="114">
        <v>42921</v>
      </c>
      <c r="C223" s="116" t="s">
        <v>839</v>
      </c>
      <c r="D223" s="47" t="s">
        <v>547</v>
      </c>
      <c r="E223" s="117" t="s">
        <v>840</v>
      </c>
      <c r="F223" s="115">
        <v>42926</v>
      </c>
      <c r="G223" s="38" t="s">
        <v>394</v>
      </c>
      <c r="H223" s="44" t="s">
        <v>395</v>
      </c>
      <c r="I223" s="44" t="s">
        <v>227</v>
      </c>
      <c r="J223" s="48" t="s">
        <v>219</v>
      </c>
      <c r="K223" s="44">
        <v>1633</v>
      </c>
      <c r="L223" s="68">
        <v>42972</v>
      </c>
      <c r="M223" s="46" t="s">
        <v>211</v>
      </c>
      <c r="N223" s="49" t="s">
        <v>836</v>
      </c>
      <c r="O223" s="46">
        <v>2.5</v>
      </c>
      <c r="P223" s="88">
        <v>420</v>
      </c>
      <c r="Q223" s="16">
        <v>1050</v>
      </c>
      <c r="R223" s="39">
        <v>0</v>
      </c>
      <c r="S223" s="39">
        <v>209.8</v>
      </c>
      <c r="T223" s="16">
        <v>840.2</v>
      </c>
      <c r="U223" s="39">
        <v>0</v>
      </c>
      <c r="V223" s="135" t="s">
        <v>863</v>
      </c>
      <c r="W223" s="135" t="s">
        <v>869</v>
      </c>
      <c r="X223" s="157"/>
    </row>
    <row r="224" spans="1:24" s="45" customFormat="1" ht="124.5" customHeight="1">
      <c r="A224" s="20"/>
      <c r="B224" s="118">
        <v>42932</v>
      </c>
      <c r="C224" s="47" t="s">
        <v>841</v>
      </c>
      <c r="D224" s="47" t="s">
        <v>842</v>
      </c>
      <c r="E224" s="47" t="s">
        <v>843</v>
      </c>
      <c r="F224" s="115">
        <v>42935</v>
      </c>
      <c r="G224" s="38" t="s">
        <v>373</v>
      </c>
      <c r="H224" s="63" t="s">
        <v>374</v>
      </c>
      <c r="I224" s="44" t="s">
        <v>375</v>
      </c>
      <c r="J224" s="48" t="s">
        <v>219</v>
      </c>
      <c r="K224" s="44">
        <v>1633</v>
      </c>
      <c r="L224" s="68">
        <v>42972</v>
      </c>
      <c r="M224" s="46" t="s">
        <v>844</v>
      </c>
      <c r="N224" s="49" t="s">
        <v>845</v>
      </c>
      <c r="O224" s="46">
        <v>2.5</v>
      </c>
      <c r="P224" s="88">
        <v>420</v>
      </c>
      <c r="Q224" s="16">
        <v>1050</v>
      </c>
      <c r="R224" s="39">
        <v>0</v>
      </c>
      <c r="S224" s="39">
        <v>180.5</v>
      </c>
      <c r="T224" s="16">
        <v>869.5</v>
      </c>
      <c r="U224" s="39">
        <v>0</v>
      </c>
      <c r="V224" s="137" t="s">
        <v>866</v>
      </c>
      <c r="W224" s="135" t="s">
        <v>846</v>
      </c>
      <c r="X224" s="157"/>
    </row>
    <row r="225" spans="1:24" s="45" customFormat="1" ht="120" customHeight="1">
      <c r="A225" s="20"/>
      <c r="B225" s="118">
        <v>42932</v>
      </c>
      <c r="C225" s="47" t="s">
        <v>847</v>
      </c>
      <c r="D225" s="47" t="s">
        <v>842</v>
      </c>
      <c r="E225" s="47" t="s">
        <v>848</v>
      </c>
      <c r="F225" s="115">
        <v>42935</v>
      </c>
      <c r="G225" s="38" t="s">
        <v>233</v>
      </c>
      <c r="H225" s="63" t="s">
        <v>744</v>
      </c>
      <c r="I225" s="44" t="s">
        <v>235</v>
      </c>
      <c r="J225" s="48" t="s">
        <v>219</v>
      </c>
      <c r="K225" s="44">
        <v>1633</v>
      </c>
      <c r="L225" s="68">
        <v>42972</v>
      </c>
      <c r="M225" s="46" t="s">
        <v>844</v>
      </c>
      <c r="N225" s="49" t="s">
        <v>845</v>
      </c>
      <c r="O225" s="46">
        <v>2.5</v>
      </c>
      <c r="P225" s="88">
        <v>420</v>
      </c>
      <c r="Q225" s="16">
        <v>1050</v>
      </c>
      <c r="R225" s="39">
        <v>0</v>
      </c>
      <c r="S225" s="39">
        <v>185.5</v>
      </c>
      <c r="T225" s="16">
        <v>864.5</v>
      </c>
      <c r="U225" s="39">
        <v>0</v>
      </c>
      <c r="V225" s="137" t="s">
        <v>864</v>
      </c>
      <c r="W225" s="135" t="s">
        <v>846</v>
      </c>
      <c r="X225" s="157"/>
    </row>
    <row r="226" spans="1:24" s="45" customFormat="1" ht="117.75" customHeight="1">
      <c r="A226" s="20"/>
      <c r="B226" s="118">
        <v>42937</v>
      </c>
      <c r="C226" s="161" t="s">
        <v>849</v>
      </c>
      <c r="D226" s="47" t="s">
        <v>842</v>
      </c>
      <c r="E226" s="161" t="s">
        <v>850</v>
      </c>
      <c r="F226" s="115">
        <v>42938</v>
      </c>
      <c r="G226" s="122" t="s">
        <v>245</v>
      </c>
      <c r="H226" s="123" t="s">
        <v>246</v>
      </c>
      <c r="I226" s="123" t="s">
        <v>247</v>
      </c>
      <c r="J226" s="48" t="s">
        <v>219</v>
      </c>
      <c r="K226" s="44">
        <v>1633</v>
      </c>
      <c r="L226" s="68">
        <v>42972</v>
      </c>
      <c r="M226" s="46" t="s">
        <v>851</v>
      </c>
      <c r="N226" s="49" t="s">
        <v>852</v>
      </c>
      <c r="O226" s="46">
        <v>0.5</v>
      </c>
      <c r="P226" s="88">
        <v>420</v>
      </c>
      <c r="Q226" s="16">
        <v>210</v>
      </c>
      <c r="R226" s="39">
        <v>0</v>
      </c>
      <c r="S226" s="39">
        <v>0</v>
      </c>
      <c r="T226" s="152">
        <v>210</v>
      </c>
      <c r="U226" s="39">
        <v>0</v>
      </c>
      <c r="V226" s="137" t="s">
        <v>865</v>
      </c>
      <c r="W226" s="135" t="s">
        <v>853</v>
      </c>
      <c r="X226" s="157"/>
    </row>
    <row r="227" spans="1:24" s="45" customFormat="1" ht="129.75" customHeight="1">
      <c r="A227" s="20"/>
      <c r="B227" s="118">
        <v>42937</v>
      </c>
      <c r="C227" s="161" t="s">
        <v>854</v>
      </c>
      <c r="D227" s="47" t="s">
        <v>842</v>
      </c>
      <c r="E227" s="161" t="s">
        <v>855</v>
      </c>
      <c r="F227" s="115">
        <v>42940</v>
      </c>
      <c r="G227" s="119" t="s">
        <v>225</v>
      </c>
      <c r="H227" s="120" t="s">
        <v>226</v>
      </c>
      <c r="I227" s="162" t="s">
        <v>227</v>
      </c>
      <c r="J227" s="48" t="s">
        <v>219</v>
      </c>
      <c r="K227" s="44">
        <v>1633</v>
      </c>
      <c r="L227" s="68">
        <v>42972</v>
      </c>
      <c r="M227" s="46" t="s">
        <v>851</v>
      </c>
      <c r="N227" s="49" t="s">
        <v>852</v>
      </c>
      <c r="O227" s="46">
        <v>0.5</v>
      </c>
      <c r="P227" s="88">
        <v>420</v>
      </c>
      <c r="Q227" s="16">
        <v>210</v>
      </c>
      <c r="R227" s="39">
        <v>0</v>
      </c>
      <c r="S227" s="39">
        <v>0</v>
      </c>
      <c r="T227" s="152">
        <v>210</v>
      </c>
      <c r="U227" s="39">
        <v>0</v>
      </c>
      <c r="V227" s="137" t="s">
        <v>867</v>
      </c>
      <c r="W227" s="135" t="s">
        <v>853</v>
      </c>
      <c r="X227" s="157"/>
    </row>
    <row r="228" spans="1:24" s="45" customFormat="1" ht="111" customHeight="1">
      <c r="A228" s="20"/>
      <c r="B228" s="118">
        <v>42940</v>
      </c>
      <c r="C228" s="161" t="s">
        <v>856</v>
      </c>
      <c r="D228" s="47" t="s">
        <v>144</v>
      </c>
      <c r="E228" s="161" t="s">
        <v>857</v>
      </c>
      <c r="F228" s="115">
        <v>42948</v>
      </c>
      <c r="G228" s="38" t="s">
        <v>858</v>
      </c>
      <c r="H228" s="63" t="s">
        <v>859</v>
      </c>
      <c r="I228" s="44" t="s">
        <v>385</v>
      </c>
      <c r="J228" s="48" t="s">
        <v>219</v>
      </c>
      <c r="K228" s="44">
        <v>1633</v>
      </c>
      <c r="L228" s="68">
        <v>42972</v>
      </c>
      <c r="M228" s="121" t="s">
        <v>860</v>
      </c>
      <c r="N228" s="49" t="s">
        <v>861</v>
      </c>
      <c r="O228" s="121">
        <v>4.5</v>
      </c>
      <c r="P228" s="88">
        <v>420</v>
      </c>
      <c r="Q228" s="16">
        <v>1890</v>
      </c>
      <c r="R228" s="39">
        <v>0</v>
      </c>
      <c r="S228" s="39">
        <v>170</v>
      </c>
      <c r="T228" s="152">
        <v>1720</v>
      </c>
      <c r="U228" s="39">
        <v>0</v>
      </c>
      <c r="V228" s="137" t="s">
        <v>868</v>
      </c>
      <c r="W228" s="135" t="s">
        <v>870</v>
      </c>
      <c r="X228" s="157"/>
    </row>
    <row r="229" spans="1:24" s="45" customFormat="1" ht="117.75" customHeight="1">
      <c r="A229" s="20"/>
      <c r="B229" s="114">
        <v>42940</v>
      </c>
      <c r="C229" s="46" t="s">
        <v>890</v>
      </c>
      <c r="D229" s="47" t="s">
        <v>144</v>
      </c>
      <c r="E229" s="46">
        <v>11139</v>
      </c>
      <c r="F229" s="115">
        <v>42947</v>
      </c>
      <c r="G229" s="38" t="s">
        <v>891</v>
      </c>
      <c r="H229" s="44" t="s">
        <v>892</v>
      </c>
      <c r="I229" s="44" t="s">
        <v>242</v>
      </c>
      <c r="J229" s="48" t="s">
        <v>219</v>
      </c>
      <c r="K229" s="44">
        <v>1916</v>
      </c>
      <c r="L229" s="68">
        <v>43004</v>
      </c>
      <c r="M229" s="46" t="s">
        <v>893</v>
      </c>
      <c r="N229" s="49" t="s">
        <v>861</v>
      </c>
      <c r="O229" s="46">
        <v>4.5</v>
      </c>
      <c r="P229" s="88">
        <v>420</v>
      </c>
      <c r="Q229" s="16">
        <v>1890</v>
      </c>
      <c r="R229" s="39">
        <v>0</v>
      </c>
      <c r="S229" s="39">
        <v>205.5</v>
      </c>
      <c r="T229" s="16">
        <v>1684.5</v>
      </c>
      <c r="U229" s="39">
        <v>0</v>
      </c>
      <c r="V229" s="135" t="s">
        <v>868</v>
      </c>
      <c r="W229" s="135" t="s">
        <v>894</v>
      </c>
      <c r="X229" s="157"/>
    </row>
    <row r="230" spans="1:24" s="45" customFormat="1" ht="153" customHeight="1">
      <c r="A230" s="20"/>
      <c r="B230" s="114">
        <v>42941</v>
      </c>
      <c r="C230" s="46" t="s">
        <v>895</v>
      </c>
      <c r="D230" s="47" t="s">
        <v>144</v>
      </c>
      <c r="E230" s="46">
        <v>11140</v>
      </c>
      <c r="F230" s="115">
        <v>42943</v>
      </c>
      <c r="G230" s="38" t="s">
        <v>523</v>
      </c>
      <c r="H230" s="63" t="s">
        <v>524</v>
      </c>
      <c r="I230" s="44" t="s">
        <v>385</v>
      </c>
      <c r="J230" s="48" t="s">
        <v>219</v>
      </c>
      <c r="K230" s="44">
        <v>1916</v>
      </c>
      <c r="L230" s="68">
        <v>43004</v>
      </c>
      <c r="M230" s="46" t="s">
        <v>896</v>
      </c>
      <c r="N230" s="49" t="s">
        <v>897</v>
      </c>
      <c r="O230" s="46">
        <v>1.5</v>
      </c>
      <c r="P230" s="88">
        <v>420</v>
      </c>
      <c r="Q230" s="16">
        <v>630</v>
      </c>
      <c r="R230" s="39">
        <v>0</v>
      </c>
      <c r="S230" s="39">
        <v>107.05</v>
      </c>
      <c r="T230" s="16">
        <v>522.95</v>
      </c>
      <c r="U230" s="39">
        <v>0</v>
      </c>
      <c r="V230" s="135" t="s">
        <v>907</v>
      </c>
      <c r="W230" s="135" t="s">
        <v>898</v>
      </c>
      <c r="X230" s="157"/>
    </row>
    <row r="231" spans="1:24" s="45" customFormat="1" ht="97.5" customHeight="1">
      <c r="A231" s="20"/>
      <c r="B231" s="114">
        <v>42941</v>
      </c>
      <c r="C231" s="116" t="s">
        <v>899</v>
      </c>
      <c r="D231" s="47" t="s">
        <v>144</v>
      </c>
      <c r="E231" s="117" t="s">
        <v>900</v>
      </c>
      <c r="F231" s="115">
        <v>42943</v>
      </c>
      <c r="G231" s="122" t="s">
        <v>335</v>
      </c>
      <c r="H231" s="123" t="s">
        <v>629</v>
      </c>
      <c r="I231" s="123" t="s">
        <v>337</v>
      </c>
      <c r="J231" s="48" t="s">
        <v>219</v>
      </c>
      <c r="K231" s="44">
        <v>1916</v>
      </c>
      <c r="L231" s="68">
        <v>43004</v>
      </c>
      <c r="M231" s="46" t="s">
        <v>896</v>
      </c>
      <c r="N231" s="49" t="s">
        <v>897</v>
      </c>
      <c r="O231" s="46">
        <v>1.5</v>
      </c>
      <c r="P231" s="88">
        <v>420</v>
      </c>
      <c r="Q231" s="16">
        <v>630</v>
      </c>
      <c r="R231" s="39">
        <v>0</v>
      </c>
      <c r="S231" s="39">
        <v>97.05</v>
      </c>
      <c r="T231" s="16">
        <v>532.95</v>
      </c>
      <c r="U231" s="39">
        <v>0</v>
      </c>
      <c r="V231" s="135" t="s">
        <v>901</v>
      </c>
      <c r="W231" s="135" t="s">
        <v>902</v>
      </c>
      <c r="X231" s="157"/>
    </row>
    <row r="232" spans="1:24" s="45" customFormat="1" ht="82.5" customHeight="1">
      <c r="A232" s="20"/>
      <c r="B232" s="114">
        <v>42941</v>
      </c>
      <c r="C232" s="116" t="s">
        <v>903</v>
      </c>
      <c r="D232" s="47" t="s">
        <v>144</v>
      </c>
      <c r="E232" s="117" t="s">
        <v>904</v>
      </c>
      <c r="F232" s="115">
        <v>42943</v>
      </c>
      <c r="G232" s="38" t="s">
        <v>233</v>
      </c>
      <c r="H232" s="63" t="s">
        <v>744</v>
      </c>
      <c r="I232" s="44" t="s">
        <v>235</v>
      </c>
      <c r="J232" s="48" t="s">
        <v>219</v>
      </c>
      <c r="K232" s="44">
        <v>1916</v>
      </c>
      <c r="L232" s="68">
        <v>43004</v>
      </c>
      <c r="M232" s="46" t="s">
        <v>771</v>
      </c>
      <c r="N232" s="49" t="s">
        <v>897</v>
      </c>
      <c r="O232" s="46">
        <v>1.5</v>
      </c>
      <c r="P232" s="88">
        <v>420</v>
      </c>
      <c r="Q232" s="16">
        <v>630</v>
      </c>
      <c r="R232" s="39">
        <v>0</v>
      </c>
      <c r="S232" s="39">
        <v>164</v>
      </c>
      <c r="T232" s="16">
        <v>466</v>
      </c>
      <c r="U232" s="39">
        <v>0</v>
      </c>
      <c r="V232" s="135" t="s">
        <v>909</v>
      </c>
      <c r="W232" s="135" t="s">
        <v>910</v>
      </c>
      <c r="X232" s="157"/>
    </row>
    <row r="233" spans="1:24" s="45" customFormat="1" ht="82.5" customHeight="1">
      <c r="A233" s="20"/>
      <c r="B233" s="114">
        <v>42941</v>
      </c>
      <c r="C233" s="47" t="s">
        <v>905</v>
      </c>
      <c r="D233" s="47" t="s">
        <v>144</v>
      </c>
      <c r="E233" s="47" t="s">
        <v>906</v>
      </c>
      <c r="F233" s="115">
        <v>42943</v>
      </c>
      <c r="G233" s="38" t="s">
        <v>373</v>
      </c>
      <c r="H233" s="63" t="s">
        <v>374</v>
      </c>
      <c r="I233" s="44" t="s">
        <v>375</v>
      </c>
      <c r="J233" s="48" t="s">
        <v>219</v>
      </c>
      <c r="K233" s="44">
        <v>1916</v>
      </c>
      <c r="L233" s="68">
        <v>43004</v>
      </c>
      <c r="M233" s="46" t="s">
        <v>771</v>
      </c>
      <c r="N233" s="49" t="s">
        <v>897</v>
      </c>
      <c r="O233" s="46">
        <v>1.5</v>
      </c>
      <c r="P233" s="88">
        <v>420</v>
      </c>
      <c r="Q233" s="16">
        <v>630</v>
      </c>
      <c r="R233" s="39">
        <v>0</v>
      </c>
      <c r="S233" s="39">
        <v>145</v>
      </c>
      <c r="T233" s="70">
        <v>485</v>
      </c>
      <c r="U233" s="71">
        <v>0</v>
      </c>
      <c r="V233" s="135" t="s">
        <v>909</v>
      </c>
      <c r="W233" s="135" t="s">
        <v>910</v>
      </c>
      <c r="X233" s="157"/>
    </row>
    <row r="234" spans="1:24" s="45" customFormat="1" ht="105" customHeight="1">
      <c r="A234" s="20"/>
      <c r="B234" s="114">
        <v>42954</v>
      </c>
      <c r="C234" s="46" t="s">
        <v>958</v>
      </c>
      <c r="D234" s="47" t="s">
        <v>842</v>
      </c>
      <c r="E234" s="46">
        <v>11146</v>
      </c>
      <c r="F234" s="115">
        <v>42957</v>
      </c>
      <c r="G234" s="38" t="s">
        <v>233</v>
      </c>
      <c r="H234" s="63" t="s">
        <v>744</v>
      </c>
      <c r="I234" s="44" t="s">
        <v>235</v>
      </c>
      <c r="J234" s="48" t="s">
        <v>219</v>
      </c>
      <c r="K234" s="44">
        <v>2172</v>
      </c>
      <c r="L234" s="68">
        <v>43032</v>
      </c>
      <c r="M234" s="46" t="s">
        <v>959</v>
      </c>
      <c r="N234" s="49" t="s">
        <v>960</v>
      </c>
      <c r="O234" s="46">
        <v>2.5</v>
      </c>
      <c r="P234" s="88">
        <v>420</v>
      </c>
      <c r="Q234" s="16">
        <v>1050</v>
      </c>
      <c r="R234" s="39">
        <v>0</v>
      </c>
      <c r="S234" s="39">
        <v>124</v>
      </c>
      <c r="T234" s="16">
        <v>926</v>
      </c>
      <c r="U234" s="39">
        <v>0</v>
      </c>
      <c r="V234" s="135" t="s">
        <v>1045</v>
      </c>
      <c r="W234" s="135" t="s">
        <v>1046</v>
      </c>
      <c r="X234" s="157"/>
    </row>
    <row r="235" spans="1:24" s="45" customFormat="1" ht="99.75" customHeight="1">
      <c r="A235" s="20"/>
      <c r="B235" s="114">
        <v>42954</v>
      </c>
      <c r="C235" s="46" t="s">
        <v>961</v>
      </c>
      <c r="D235" s="47" t="s">
        <v>842</v>
      </c>
      <c r="E235" s="46">
        <v>11147</v>
      </c>
      <c r="F235" s="115">
        <v>42957</v>
      </c>
      <c r="G235" s="38" t="s">
        <v>383</v>
      </c>
      <c r="H235" s="63" t="s">
        <v>384</v>
      </c>
      <c r="I235" s="44" t="s">
        <v>385</v>
      </c>
      <c r="J235" s="48" t="s">
        <v>219</v>
      </c>
      <c r="K235" s="44">
        <v>2172</v>
      </c>
      <c r="L235" s="68">
        <v>43032</v>
      </c>
      <c r="M235" s="46" t="s">
        <v>959</v>
      </c>
      <c r="N235" s="49" t="s">
        <v>960</v>
      </c>
      <c r="O235" s="46">
        <v>2.5</v>
      </c>
      <c r="P235" s="88">
        <v>420</v>
      </c>
      <c r="Q235" s="16">
        <v>1050</v>
      </c>
      <c r="R235" s="39">
        <v>0</v>
      </c>
      <c r="S235" s="39">
        <v>75.5</v>
      </c>
      <c r="T235" s="16">
        <v>974.5</v>
      </c>
      <c r="U235" s="39">
        <v>0</v>
      </c>
      <c r="V235" s="135" t="s">
        <v>1045</v>
      </c>
      <c r="W235" s="135" t="s">
        <v>1046</v>
      </c>
      <c r="X235" s="157"/>
    </row>
    <row r="236" spans="2:24" ht="121.5" customHeight="1">
      <c r="B236" s="114">
        <v>42955</v>
      </c>
      <c r="C236" s="116" t="s">
        <v>962</v>
      </c>
      <c r="D236" s="47" t="s">
        <v>217</v>
      </c>
      <c r="E236" s="117" t="s">
        <v>963</v>
      </c>
      <c r="F236" s="115">
        <v>42957</v>
      </c>
      <c r="G236" s="122" t="s">
        <v>964</v>
      </c>
      <c r="H236" s="123" t="s">
        <v>965</v>
      </c>
      <c r="I236" s="123" t="s">
        <v>966</v>
      </c>
      <c r="J236" s="48" t="s">
        <v>219</v>
      </c>
      <c r="K236" s="44">
        <v>2172</v>
      </c>
      <c r="L236" s="68">
        <v>43032</v>
      </c>
      <c r="M236" s="46" t="s">
        <v>967</v>
      </c>
      <c r="N236" s="49" t="s">
        <v>968</v>
      </c>
      <c r="O236" s="46">
        <v>1.5</v>
      </c>
      <c r="P236" s="88">
        <v>420</v>
      </c>
      <c r="Q236" s="16">
        <v>630</v>
      </c>
      <c r="R236" s="39">
        <v>0</v>
      </c>
      <c r="S236" s="39">
        <v>55</v>
      </c>
      <c r="T236" s="16">
        <v>575</v>
      </c>
      <c r="U236" s="39">
        <v>0</v>
      </c>
      <c r="V236" s="135" t="s">
        <v>1003</v>
      </c>
      <c r="W236" s="135" t="s">
        <v>969</v>
      </c>
      <c r="X236" s="157"/>
    </row>
    <row r="237" spans="2:24" ht="121.5" customHeight="1">
      <c r="B237" s="114">
        <v>42955</v>
      </c>
      <c r="C237" s="116" t="s">
        <v>970</v>
      </c>
      <c r="D237" s="47" t="s">
        <v>842</v>
      </c>
      <c r="E237" s="117" t="s">
        <v>971</v>
      </c>
      <c r="F237" s="115">
        <v>42957</v>
      </c>
      <c r="G237" s="122" t="s">
        <v>891</v>
      </c>
      <c r="H237" s="123" t="s">
        <v>892</v>
      </c>
      <c r="I237" s="123" t="s">
        <v>242</v>
      </c>
      <c r="J237" s="48" t="s">
        <v>219</v>
      </c>
      <c r="K237" s="44">
        <v>2172</v>
      </c>
      <c r="L237" s="68">
        <v>43032</v>
      </c>
      <c r="M237" s="46" t="s">
        <v>967</v>
      </c>
      <c r="N237" s="49" t="s">
        <v>968</v>
      </c>
      <c r="O237" s="46">
        <v>1.5</v>
      </c>
      <c r="P237" s="88">
        <v>420</v>
      </c>
      <c r="Q237" s="16">
        <v>630</v>
      </c>
      <c r="R237" s="39">
        <v>0</v>
      </c>
      <c r="S237" s="39">
        <v>55.5</v>
      </c>
      <c r="T237" s="16">
        <v>574.5</v>
      </c>
      <c r="U237" s="39">
        <v>0</v>
      </c>
      <c r="V237" s="135" t="s">
        <v>1003</v>
      </c>
      <c r="W237" s="135" t="s">
        <v>969</v>
      </c>
      <c r="X237" s="157"/>
    </row>
    <row r="238" spans="2:24" ht="243" customHeight="1">
      <c r="B238" s="114">
        <v>42971</v>
      </c>
      <c r="C238" s="47" t="s">
        <v>972</v>
      </c>
      <c r="D238" s="47" t="s">
        <v>842</v>
      </c>
      <c r="E238" s="47" t="s">
        <v>973</v>
      </c>
      <c r="F238" s="115">
        <v>42975</v>
      </c>
      <c r="G238" s="38" t="s">
        <v>233</v>
      </c>
      <c r="H238" s="63" t="s">
        <v>744</v>
      </c>
      <c r="I238" s="44" t="s">
        <v>235</v>
      </c>
      <c r="J238" s="48" t="s">
        <v>219</v>
      </c>
      <c r="K238" s="44">
        <v>2172</v>
      </c>
      <c r="L238" s="68">
        <v>43032</v>
      </c>
      <c r="M238" s="46" t="s">
        <v>974</v>
      </c>
      <c r="N238" s="49" t="s">
        <v>975</v>
      </c>
      <c r="O238" s="46">
        <v>2.5</v>
      </c>
      <c r="P238" s="88">
        <v>420</v>
      </c>
      <c r="Q238" s="16">
        <v>1050</v>
      </c>
      <c r="R238" s="39">
        <v>0</v>
      </c>
      <c r="S238" s="39">
        <v>225</v>
      </c>
      <c r="T238" s="70">
        <v>825</v>
      </c>
      <c r="U238" s="71">
        <v>0</v>
      </c>
      <c r="V238" s="135" t="s">
        <v>1224</v>
      </c>
      <c r="W238" s="135" t="s">
        <v>976</v>
      </c>
      <c r="X238" s="157"/>
    </row>
    <row r="239" spans="2:24" ht="159" customHeight="1">
      <c r="B239" s="114">
        <v>42971</v>
      </c>
      <c r="C239" s="116" t="s">
        <v>977</v>
      </c>
      <c r="D239" s="47" t="s">
        <v>217</v>
      </c>
      <c r="E239" s="117" t="s">
        <v>978</v>
      </c>
      <c r="F239" s="115">
        <v>42975</v>
      </c>
      <c r="G239" s="122" t="s">
        <v>964</v>
      </c>
      <c r="H239" s="123" t="s">
        <v>965</v>
      </c>
      <c r="I239" s="123" t="s">
        <v>966</v>
      </c>
      <c r="J239" s="48" t="s">
        <v>219</v>
      </c>
      <c r="K239" s="44">
        <v>2172</v>
      </c>
      <c r="L239" s="68">
        <v>43032</v>
      </c>
      <c r="M239" s="46" t="s">
        <v>974</v>
      </c>
      <c r="N239" s="49" t="s">
        <v>975</v>
      </c>
      <c r="O239" s="46">
        <v>2.5</v>
      </c>
      <c r="P239" s="88">
        <v>420</v>
      </c>
      <c r="Q239" s="16">
        <v>1050</v>
      </c>
      <c r="R239" s="39">
        <v>0</v>
      </c>
      <c r="S239" s="39">
        <v>215</v>
      </c>
      <c r="T239" s="16">
        <v>835</v>
      </c>
      <c r="U239" s="39">
        <v>0</v>
      </c>
      <c r="V239" s="135" t="s">
        <v>1223</v>
      </c>
      <c r="W239" s="135" t="s">
        <v>976</v>
      </c>
      <c r="X239" s="157"/>
    </row>
    <row r="240" spans="2:24" ht="166.5" customHeight="1">
      <c r="B240" s="118">
        <v>42972</v>
      </c>
      <c r="C240" s="47" t="s">
        <v>979</v>
      </c>
      <c r="D240" s="47" t="s">
        <v>217</v>
      </c>
      <c r="E240" s="47" t="s">
        <v>980</v>
      </c>
      <c r="F240" s="115">
        <v>42982</v>
      </c>
      <c r="G240" s="38" t="s">
        <v>981</v>
      </c>
      <c r="H240" s="63" t="s">
        <v>982</v>
      </c>
      <c r="I240" s="44" t="s">
        <v>983</v>
      </c>
      <c r="J240" s="48" t="s">
        <v>219</v>
      </c>
      <c r="K240" s="44">
        <v>2172</v>
      </c>
      <c r="L240" s="68">
        <v>43032</v>
      </c>
      <c r="M240" s="46" t="s">
        <v>984</v>
      </c>
      <c r="N240" s="49" t="s">
        <v>985</v>
      </c>
      <c r="O240" s="46">
        <v>19</v>
      </c>
      <c r="P240" s="88">
        <v>420</v>
      </c>
      <c r="Q240" s="16">
        <v>7980</v>
      </c>
      <c r="R240" s="39">
        <v>0</v>
      </c>
      <c r="S240" s="39">
        <v>3982</v>
      </c>
      <c r="T240" s="16">
        <v>3998</v>
      </c>
      <c r="U240" s="39">
        <v>0</v>
      </c>
      <c r="V240" s="137" t="s">
        <v>1004</v>
      </c>
      <c r="W240" s="135" t="s">
        <v>986</v>
      </c>
      <c r="X240" s="157"/>
    </row>
    <row r="241" spans="2:24" ht="159" customHeight="1">
      <c r="B241" s="118">
        <v>42972</v>
      </c>
      <c r="C241" s="47" t="s">
        <v>987</v>
      </c>
      <c r="D241" s="47" t="s">
        <v>842</v>
      </c>
      <c r="E241" s="47" t="s">
        <v>988</v>
      </c>
      <c r="F241" s="115">
        <v>42982</v>
      </c>
      <c r="G241" s="38" t="s">
        <v>259</v>
      </c>
      <c r="H241" s="63" t="s">
        <v>443</v>
      </c>
      <c r="I241" s="44" t="s">
        <v>261</v>
      </c>
      <c r="J241" s="48" t="s">
        <v>219</v>
      </c>
      <c r="K241" s="44">
        <v>2172</v>
      </c>
      <c r="L241" s="68">
        <v>43032</v>
      </c>
      <c r="M241" s="46" t="s">
        <v>984</v>
      </c>
      <c r="N241" s="49" t="s">
        <v>985</v>
      </c>
      <c r="O241" s="46">
        <v>19</v>
      </c>
      <c r="P241" s="88">
        <v>420</v>
      </c>
      <c r="Q241" s="16">
        <v>7980</v>
      </c>
      <c r="R241" s="39">
        <v>0</v>
      </c>
      <c r="S241" s="39">
        <v>3959</v>
      </c>
      <c r="T241" s="16">
        <v>4021</v>
      </c>
      <c r="U241" s="39">
        <v>0</v>
      </c>
      <c r="V241" s="137" t="s">
        <v>1005</v>
      </c>
      <c r="W241" s="135" t="s">
        <v>989</v>
      </c>
      <c r="X241" s="157"/>
    </row>
    <row r="242" spans="2:24" ht="99.75" customHeight="1">
      <c r="B242" s="118">
        <v>42984</v>
      </c>
      <c r="C242" s="161" t="s">
        <v>990</v>
      </c>
      <c r="D242" s="47" t="s">
        <v>217</v>
      </c>
      <c r="E242" s="161" t="s">
        <v>991</v>
      </c>
      <c r="F242" s="115">
        <v>42986</v>
      </c>
      <c r="G242" s="122" t="s">
        <v>992</v>
      </c>
      <c r="H242" s="123" t="s">
        <v>993</v>
      </c>
      <c r="I242" s="123" t="s">
        <v>994</v>
      </c>
      <c r="J242" s="48" t="s">
        <v>219</v>
      </c>
      <c r="K242" s="44">
        <v>2172</v>
      </c>
      <c r="L242" s="68">
        <v>43032</v>
      </c>
      <c r="M242" s="46" t="s">
        <v>995</v>
      </c>
      <c r="N242" s="49" t="s">
        <v>996</v>
      </c>
      <c r="O242" s="46">
        <v>1.5</v>
      </c>
      <c r="P242" s="88">
        <v>420</v>
      </c>
      <c r="Q242" s="16">
        <v>630</v>
      </c>
      <c r="R242" s="39">
        <v>0</v>
      </c>
      <c r="S242" s="39">
        <v>52.25</v>
      </c>
      <c r="T242" s="152">
        <v>577.75</v>
      </c>
      <c r="U242" s="39">
        <v>0</v>
      </c>
      <c r="V242" s="137" t="s">
        <v>997</v>
      </c>
      <c r="W242" s="135" t="s">
        <v>998</v>
      </c>
      <c r="X242" s="157"/>
    </row>
    <row r="243" spans="2:24" ht="113.25" customHeight="1">
      <c r="B243" s="118">
        <v>42984</v>
      </c>
      <c r="C243" s="161" t="s">
        <v>999</v>
      </c>
      <c r="D243" s="47" t="s">
        <v>217</v>
      </c>
      <c r="E243" s="161" t="s">
        <v>1000</v>
      </c>
      <c r="F243" s="115">
        <v>42986</v>
      </c>
      <c r="G243" s="119" t="s">
        <v>1001</v>
      </c>
      <c r="H243" s="120" t="s">
        <v>1002</v>
      </c>
      <c r="I243" s="162" t="s">
        <v>994</v>
      </c>
      <c r="J243" s="48" t="s">
        <v>219</v>
      </c>
      <c r="K243" s="44">
        <v>2172</v>
      </c>
      <c r="L243" s="68">
        <v>43032</v>
      </c>
      <c r="M243" s="46" t="s">
        <v>995</v>
      </c>
      <c r="N243" s="49" t="s">
        <v>996</v>
      </c>
      <c r="O243" s="46">
        <v>1.5</v>
      </c>
      <c r="P243" s="88">
        <v>420</v>
      </c>
      <c r="Q243" s="16">
        <v>630</v>
      </c>
      <c r="R243" s="39">
        <v>0</v>
      </c>
      <c r="S243" s="39">
        <v>46.25</v>
      </c>
      <c r="T243" s="152">
        <v>583.75</v>
      </c>
      <c r="U243" s="39">
        <v>0</v>
      </c>
      <c r="V243" s="137" t="s">
        <v>997</v>
      </c>
      <c r="W243" s="135" t="s">
        <v>998</v>
      </c>
      <c r="X243" s="157"/>
    </row>
    <row r="244" spans="2:24" ht="132" customHeight="1">
      <c r="B244" s="114">
        <v>42984</v>
      </c>
      <c r="C244" s="46" t="s">
        <v>1006</v>
      </c>
      <c r="D244" s="47" t="s">
        <v>217</v>
      </c>
      <c r="E244" s="46">
        <v>11163</v>
      </c>
      <c r="F244" s="115">
        <v>42986</v>
      </c>
      <c r="G244" s="38" t="s">
        <v>1007</v>
      </c>
      <c r="H244" s="44" t="s">
        <v>1008</v>
      </c>
      <c r="I244" s="44" t="s">
        <v>1009</v>
      </c>
      <c r="J244" s="48" t="s">
        <v>219</v>
      </c>
      <c r="K244" s="44">
        <v>2180</v>
      </c>
      <c r="L244" s="68">
        <v>43033</v>
      </c>
      <c r="M244" s="46" t="s">
        <v>1010</v>
      </c>
      <c r="N244" s="49" t="s">
        <v>996</v>
      </c>
      <c r="O244" s="46">
        <v>1.5</v>
      </c>
      <c r="P244" s="88">
        <v>420</v>
      </c>
      <c r="Q244" s="16">
        <v>630</v>
      </c>
      <c r="R244" s="39">
        <v>0</v>
      </c>
      <c r="S244" s="39">
        <v>7.5</v>
      </c>
      <c r="T244" s="16">
        <v>622.5</v>
      </c>
      <c r="U244" s="39">
        <v>0</v>
      </c>
      <c r="V244" s="138" t="s">
        <v>1011</v>
      </c>
      <c r="W244" s="138" t="s">
        <v>1012</v>
      </c>
      <c r="X244" s="157"/>
    </row>
    <row r="245" spans="2:24" ht="215.25" customHeight="1">
      <c r="B245" s="114">
        <v>42984</v>
      </c>
      <c r="C245" s="46" t="s">
        <v>1013</v>
      </c>
      <c r="D245" s="47" t="s">
        <v>842</v>
      </c>
      <c r="E245" s="46">
        <v>11165</v>
      </c>
      <c r="F245" s="115">
        <v>42986</v>
      </c>
      <c r="G245" s="38" t="s">
        <v>394</v>
      </c>
      <c r="H245" s="44" t="s">
        <v>395</v>
      </c>
      <c r="I245" s="44" t="s">
        <v>227</v>
      </c>
      <c r="J245" s="48" t="s">
        <v>219</v>
      </c>
      <c r="K245" s="44">
        <v>2180</v>
      </c>
      <c r="L245" s="68">
        <v>43033</v>
      </c>
      <c r="M245" s="46" t="s">
        <v>1014</v>
      </c>
      <c r="N245" s="49" t="s">
        <v>996</v>
      </c>
      <c r="O245" s="46">
        <v>1.5</v>
      </c>
      <c r="P245" s="88">
        <v>420</v>
      </c>
      <c r="Q245" s="16">
        <v>630</v>
      </c>
      <c r="R245" s="39">
        <v>0</v>
      </c>
      <c r="S245" s="39">
        <v>262</v>
      </c>
      <c r="T245" s="16">
        <v>368</v>
      </c>
      <c r="U245" s="39">
        <v>0</v>
      </c>
      <c r="V245" s="138" t="s">
        <v>1015</v>
      </c>
      <c r="W245" s="138" t="s">
        <v>1016</v>
      </c>
      <c r="X245" s="157"/>
    </row>
    <row r="246" spans="2:24" ht="110.25" customHeight="1">
      <c r="B246" s="114">
        <v>42989</v>
      </c>
      <c r="C246" s="116" t="s">
        <v>1017</v>
      </c>
      <c r="D246" s="47" t="s">
        <v>842</v>
      </c>
      <c r="E246" s="117" t="s">
        <v>1018</v>
      </c>
      <c r="F246" s="115">
        <v>42990</v>
      </c>
      <c r="G246" s="119" t="s">
        <v>225</v>
      </c>
      <c r="H246" s="120" t="s">
        <v>226</v>
      </c>
      <c r="I246" s="162" t="s">
        <v>227</v>
      </c>
      <c r="J246" s="48" t="s">
        <v>219</v>
      </c>
      <c r="K246" s="44">
        <v>2180</v>
      </c>
      <c r="L246" s="68">
        <v>43033</v>
      </c>
      <c r="M246" s="46" t="s">
        <v>1019</v>
      </c>
      <c r="N246" s="49" t="s">
        <v>1020</v>
      </c>
      <c r="O246" s="46">
        <v>0.5</v>
      </c>
      <c r="P246" s="88">
        <v>420</v>
      </c>
      <c r="Q246" s="16">
        <v>210</v>
      </c>
      <c r="R246" s="39">
        <v>0</v>
      </c>
      <c r="S246" s="39">
        <v>1</v>
      </c>
      <c r="T246" s="16">
        <v>209</v>
      </c>
      <c r="U246" s="39">
        <v>0</v>
      </c>
      <c r="V246" s="138" t="s">
        <v>1021</v>
      </c>
      <c r="W246" s="138" t="s">
        <v>1022</v>
      </c>
      <c r="X246" s="157"/>
    </row>
    <row r="247" spans="2:24" ht="114" customHeight="1">
      <c r="B247" s="114">
        <v>42990</v>
      </c>
      <c r="C247" s="116" t="s">
        <v>1023</v>
      </c>
      <c r="D247" s="47" t="s">
        <v>842</v>
      </c>
      <c r="E247" s="117" t="s">
        <v>1024</v>
      </c>
      <c r="F247" s="115">
        <v>42991</v>
      </c>
      <c r="G247" s="122" t="s">
        <v>891</v>
      </c>
      <c r="H247" s="123" t="s">
        <v>892</v>
      </c>
      <c r="I247" s="123" t="s">
        <v>242</v>
      </c>
      <c r="J247" s="48" t="s">
        <v>219</v>
      </c>
      <c r="K247" s="44">
        <v>2180</v>
      </c>
      <c r="L247" s="68">
        <v>43033</v>
      </c>
      <c r="M247" s="46" t="s">
        <v>1025</v>
      </c>
      <c r="N247" s="49" t="s">
        <v>1026</v>
      </c>
      <c r="O247" s="46">
        <v>0.5</v>
      </c>
      <c r="P247" s="88">
        <v>420</v>
      </c>
      <c r="Q247" s="16">
        <v>210</v>
      </c>
      <c r="R247" s="39">
        <v>0</v>
      </c>
      <c r="S247" s="39">
        <v>0</v>
      </c>
      <c r="T247" s="16">
        <v>210</v>
      </c>
      <c r="U247" s="39">
        <v>0</v>
      </c>
      <c r="V247" s="138" t="s">
        <v>1027</v>
      </c>
      <c r="W247" s="138" t="s">
        <v>1047</v>
      </c>
      <c r="X247" s="157"/>
    </row>
    <row r="248" spans="2:24" ht="112.5" customHeight="1">
      <c r="B248" s="114">
        <v>42990</v>
      </c>
      <c r="C248" s="47" t="s">
        <v>1028</v>
      </c>
      <c r="D248" s="47" t="s">
        <v>842</v>
      </c>
      <c r="E248" s="47" t="s">
        <v>1029</v>
      </c>
      <c r="F248" s="115">
        <v>42991</v>
      </c>
      <c r="G248" s="119" t="s">
        <v>225</v>
      </c>
      <c r="H248" s="120" t="s">
        <v>226</v>
      </c>
      <c r="I248" s="162" t="s">
        <v>227</v>
      </c>
      <c r="J248" s="48" t="s">
        <v>219</v>
      </c>
      <c r="K248" s="44">
        <v>2180</v>
      </c>
      <c r="L248" s="68">
        <v>43033</v>
      </c>
      <c r="M248" s="46" t="s">
        <v>1025</v>
      </c>
      <c r="N248" s="49" t="s">
        <v>1026</v>
      </c>
      <c r="O248" s="46">
        <v>0.5</v>
      </c>
      <c r="P248" s="88">
        <v>420</v>
      </c>
      <c r="Q248" s="16">
        <v>210</v>
      </c>
      <c r="R248" s="39">
        <v>0</v>
      </c>
      <c r="S248" s="39">
        <v>0</v>
      </c>
      <c r="T248" s="70">
        <v>210</v>
      </c>
      <c r="U248" s="71">
        <v>0</v>
      </c>
      <c r="V248" s="138" t="s">
        <v>1030</v>
      </c>
      <c r="W248" s="138" t="s">
        <v>1031</v>
      </c>
      <c r="X248" s="157"/>
    </row>
    <row r="249" spans="2:24" ht="196.5" customHeight="1">
      <c r="B249" s="114">
        <v>42997</v>
      </c>
      <c r="C249" s="116" t="s">
        <v>1032</v>
      </c>
      <c r="D249" s="47" t="s">
        <v>842</v>
      </c>
      <c r="E249" s="117" t="s">
        <v>1033</v>
      </c>
      <c r="F249" s="115">
        <v>42998</v>
      </c>
      <c r="G249" s="119" t="s">
        <v>225</v>
      </c>
      <c r="H249" s="120" t="s">
        <v>226</v>
      </c>
      <c r="I249" s="162" t="s">
        <v>227</v>
      </c>
      <c r="J249" s="48" t="s">
        <v>219</v>
      </c>
      <c r="K249" s="44">
        <v>2180</v>
      </c>
      <c r="L249" s="68">
        <v>43033</v>
      </c>
      <c r="M249" s="46" t="s">
        <v>1034</v>
      </c>
      <c r="N249" s="49" t="s">
        <v>1035</v>
      </c>
      <c r="O249" s="46">
        <v>0.5</v>
      </c>
      <c r="P249" s="88">
        <v>420</v>
      </c>
      <c r="Q249" s="16">
        <v>210</v>
      </c>
      <c r="R249" s="39">
        <v>0</v>
      </c>
      <c r="S249" s="39">
        <v>0</v>
      </c>
      <c r="T249" s="16">
        <v>210</v>
      </c>
      <c r="U249" s="39">
        <v>0</v>
      </c>
      <c r="V249" s="138" t="s">
        <v>1036</v>
      </c>
      <c r="W249" s="138" t="s">
        <v>1037</v>
      </c>
      <c r="X249" s="157"/>
    </row>
    <row r="250" spans="2:24" ht="149.25" customHeight="1">
      <c r="B250" s="114">
        <v>42999</v>
      </c>
      <c r="C250" s="47" t="s">
        <v>162</v>
      </c>
      <c r="D250" s="47" t="s">
        <v>226</v>
      </c>
      <c r="E250" s="47" t="s">
        <v>1038</v>
      </c>
      <c r="F250" s="115">
        <v>43003</v>
      </c>
      <c r="G250" s="38" t="s">
        <v>1039</v>
      </c>
      <c r="H250" s="63" t="s">
        <v>1048</v>
      </c>
      <c r="I250" s="44" t="s">
        <v>1040</v>
      </c>
      <c r="J250" s="48" t="s">
        <v>219</v>
      </c>
      <c r="K250" s="44">
        <v>2180</v>
      </c>
      <c r="L250" s="68">
        <v>43033</v>
      </c>
      <c r="M250" s="46" t="s">
        <v>248</v>
      </c>
      <c r="N250" s="49" t="s">
        <v>1041</v>
      </c>
      <c r="O250" s="46">
        <v>1.5</v>
      </c>
      <c r="P250" s="88">
        <v>420</v>
      </c>
      <c r="Q250" s="16">
        <v>0</v>
      </c>
      <c r="R250" s="39">
        <v>599</v>
      </c>
      <c r="S250" s="39">
        <v>0</v>
      </c>
      <c r="T250" s="16">
        <v>599</v>
      </c>
      <c r="U250" s="39">
        <v>0</v>
      </c>
      <c r="V250" s="139" t="s">
        <v>1049</v>
      </c>
      <c r="W250" s="138" t="s">
        <v>1050</v>
      </c>
      <c r="X250" s="157"/>
    </row>
    <row r="251" spans="2:24" ht="179.25" customHeight="1">
      <c r="B251" s="164">
        <v>42954</v>
      </c>
      <c r="C251" s="6" t="s">
        <v>1106</v>
      </c>
      <c r="D251" s="8" t="s">
        <v>217</v>
      </c>
      <c r="E251" s="6">
        <v>11144</v>
      </c>
      <c r="F251" s="165">
        <v>42957</v>
      </c>
      <c r="G251" s="22" t="s">
        <v>369</v>
      </c>
      <c r="H251" s="19" t="s">
        <v>370</v>
      </c>
      <c r="I251" s="24" t="s">
        <v>351</v>
      </c>
      <c r="J251" s="4" t="s">
        <v>219</v>
      </c>
      <c r="K251" s="24">
        <v>2425</v>
      </c>
      <c r="L251" s="170">
        <v>43062</v>
      </c>
      <c r="M251" s="6" t="s">
        <v>422</v>
      </c>
      <c r="N251" s="7" t="s">
        <v>960</v>
      </c>
      <c r="O251" s="6">
        <v>2.5</v>
      </c>
      <c r="P251" s="166">
        <v>420</v>
      </c>
      <c r="Q251" s="9">
        <v>1050</v>
      </c>
      <c r="R251" s="26">
        <v>0</v>
      </c>
      <c r="S251" s="26">
        <v>238.75</v>
      </c>
      <c r="T251" s="9">
        <v>811.25</v>
      </c>
      <c r="U251" s="26">
        <v>0</v>
      </c>
      <c r="V251" s="173" t="s">
        <v>1225</v>
      </c>
      <c r="W251" s="173" t="s">
        <v>1107</v>
      </c>
      <c r="X251" s="157"/>
    </row>
    <row r="252" spans="2:24" ht="215.25" customHeight="1">
      <c r="B252" s="164">
        <v>42954</v>
      </c>
      <c r="C252" s="6" t="s">
        <v>1108</v>
      </c>
      <c r="D252" s="8" t="s">
        <v>217</v>
      </c>
      <c r="E252" s="6">
        <v>11145</v>
      </c>
      <c r="F252" s="165">
        <v>42957</v>
      </c>
      <c r="G252" s="22" t="s">
        <v>1109</v>
      </c>
      <c r="H252" s="19" t="s">
        <v>1110</v>
      </c>
      <c r="I252" s="24" t="s">
        <v>363</v>
      </c>
      <c r="J252" s="4" t="s">
        <v>219</v>
      </c>
      <c r="K252" s="24">
        <v>2425</v>
      </c>
      <c r="L252" s="170">
        <v>43062</v>
      </c>
      <c r="M252" s="6" t="s">
        <v>422</v>
      </c>
      <c r="N252" s="7" t="s">
        <v>960</v>
      </c>
      <c r="O252" s="6">
        <v>2.5</v>
      </c>
      <c r="P252" s="166">
        <v>420</v>
      </c>
      <c r="Q252" s="9">
        <v>1050</v>
      </c>
      <c r="R252" s="26">
        <v>0</v>
      </c>
      <c r="S252" s="26">
        <v>258.25</v>
      </c>
      <c r="T252" s="9">
        <v>791.75</v>
      </c>
      <c r="U252" s="26">
        <v>0</v>
      </c>
      <c r="V252" s="173" t="s">
        <v>1130</v>
      </c>
      <c r="W252" s="173" t="s">
        <v>1107</v>
      </c>
      <c r="X252" s="157"/>
    </row>
    <row r="253" spans="2:24" ht="226.5" customHeight="1">
      <c r="B253" s="164">
        <v>42992</v>
      </c>
      <c r="C253" s="167" t="s">
        <v>1111</v>
      </c>
      <c r="D253" s="8" t="s">
        <v>217</v>
      </c>
      <c r="E253" s="168" t="s">
        <v>1112</v>
      </c>
      <c r="F253" s="165">
        <v>42996</v>
      </c>
      <c r="G253" s="171" t="s">
        <v>964</v>
      </c>
      <c r="H253" s="172" t="s">
        <v>965</v>
      </c>
      <c r="I253" s="172" t="s">
        <v>966</v>
      </c>
      <c r="J253" s="4" t="s">
        <v>219</v>
      </c>
      <c r="K253" s="24">
        <v>2425</v>
      </c>
      <c r="L253" s="170">
        <v>43062</v>
      </c>
      <c r="M253" s="6" t="s">
        <v>1113</v>
      </c>
      <c r="N253" s="7" t="s">
        <v>1114</v>
      </c>
      <c r="O253" s="6">
        <v>2.5</v>
      </c>
      <c r="P253" s="166">
        <v>420</v>
      </c>
      <c r="Q253" s="9">
        <v>1050</v>
      </c>
      <c r="R253" s="26">
        <v>0</v>
      </c>
      <c r="S253" s="26">
        <v>45</v>
      </c>
      <c r="T253" s="9">
        <v>1005</v>
      </c>
      <c r="U253" s="26">
        <v>0</v>
      </c>
      <c r="V253" s="173" t="s">
        <v>1115</v>
      </c>
      <c r="W253" s="173" t="s">
        <v>1116</v>
      </c>
      <c r="X253" s="157"/>
    </row>
    <row r="254" spans="2:24" ht="181.5" customHeight="1">
      <c r="B254" s="164">
        <v>43013</v>
      </c>
      <c r="C254" s="167" t="s">
        <v>167</v>
      </c>
      <c r="D254" s="8" t="s">
        <v>217</v>
      </c>
      <c r="E254" s="168" t="s">
        <v>1117</v>
      </c>
      <c r="F254" s="165">
        <v>43017</v>
      </c>
      <c r="G254" s="171" t="s">
        <v>1007</v>
      </c>
      <c r="H254" s="172" t="s">
        <v>1008</v>
      </c>
      <c r="I254" s="172" t="s">
        <v>1009</v>
      </c>
      <c r="J254" s="4" t="s">
        <v>219</v>
      </c>
      <c r="K254" s="24">
        <v>2425</v>
      </c>
      <c r="L254" s="170">
        <v>43062</v>
      </c>
      <c r="M254" s="6" t="s">
        <v>1118</v>
      </c>
      <c r="N254" s="7" t="s">
        <v>1119</v>
      </c>
      <c r="O254" s="6">
        <v>1.5</v>
      </c>
      <c r="P254" s="166">
        <v>420</v>
      </c>
      <c r="Q254" s="9">
        <v>630</v>
      </c>
      <c r="R254" s="26">
        <v>0</v>
      </c>
      <c r="S254" s="26">
        <v>22</v>
      </c>
      <c r="T254" s="9">
        <v>608</v>
      </c>
      <c r="U254" s="26">
        <v>0</v>
      </c>
      <c r="V254" s="173" t="s">
        <v>1211</v>
      </c>
      <c r="W254" s="173" t="s">
        <v>1212</v>
      </c>
      <c r="X254" s="157"/>
    </row>
    <row r="255" spans="2:24" ht="105" customHeight="1">
      <c r="B255" s="164">
        <v>43019</v>
      </c>
      <c r="C255" s="8" t="s">
        <v>154</v>
      </c>
      <c r="D255" s="8" t="s">
        <v>217</v>
      </c>
      <c r="E255" s="8" t="s">
        <v>1120</v>
      </c>
      <c r="F255" s="165">
        <v>43021</v>
      </c>
      <c r="G255" s="171" t="s">
        <v>992</v>
      </c>
      <c r="H255" s="172" t="s">
        <v>993</v>
      </c>
      <c r="I255" s="172" t="s">
        <v>994</v>
      </c>
      <c r="J255" s="4" t="s">
        <v>219</v>
      </c>
      <c r="K255" s="24">
        <v>2425</v>
      </c>
      <c r="L255" s="170">
        <v>43062</v>
      </c>
      <c r="M255" s="6" t="s">
        <v>1121</v>
      </c>
      <c r="N255" s="7" t="s">
        <v>1122</v>
      </c>
      <c r="O255" s="6">
        <v>1.5</v>
      </c>
      <c r="P255" s="166">
        <v>420</v>
      </c>
      <c r="Q255" s="9">
        <v>630</v>
      </c>
      <c r="R255" s="26">
        <v>0</v>
      </c>
      <c r="S255" s="26">
        <v>213</v>
      </c>
      <c r="T255" s="11">
        <v>417</v>
      </c>
      <c r="U255" s="30">
        <v>0</v>
      </c>
      <c r="V255" s="173" t="s">
        <v>1123</v>
      </c>
      <c r="W255" s="173" t="s">
        <v>1124</v>
      </c>
      <c r="X255" s="157"/>
    </row>
    <row r="256" spans="2:24" ht="118.5" customHeight="1">
      <c r="B256" s="164">
        <v>43019</v>
      </c>
      <c r="C256" s="167" t="s">
        <v>1125</v>
      </c>
      <c r="D256" s="8" t="s">
        <v>217</v>
      </c>
      <c r="E256" s="168" t="s">
        <v>1126</v>
      </c>
      <c r="F256" s="165">
        <v>43021</v>
      </c>
      <c r="G256" s="171" t="s">
        <v>1127</v>
      </c>
      <c r="H256" s="172" t="s">
        <v>1128</v>
      </c>
      <c r="I256" s="172" t="s">
        <v>1129</v>
      </c>
      <c r="J256" s="4" t="s">
        <v>219</v>
      </c>
      <c r="K256" s="24">
        <v>2425</v>
      </c>
      <c r="L256" s="170">
        <v>43062</v>
      </c>
      <c r="M256" s="6" t="s">
        <v>1121</v>
      </c>
      <c r="N256" s="7" t="s">
        <v>1122</v>
      </c>
      <c r="O256" s="6">
        <v>1.5</v>
      </c>
      <c r="P256" s="166">
        <v>420</v>
      </c>
      <c r="Q256" s="9">
        <v>630</v>
      </c>
      <c r="R256" s="26">
        <v>0</v>
      </c>
      <c r="S256" s="26">
        <v>59.75</v>
      </c>
      <c r="T256" s="9">
        <v>570.25</v>
      </c>
      <c r="U256" s="26">
        <v>0</v>
      </c>
      <c r="V256" s="173" t="s">
        <v>1123</v>
      </c>
      <c r="W256" s="173" t="s">
        <v>1124</v>
      </c>
      <c r="X256" s="157"/>
    </row>
    <row r="257" spans="2:24" ht="141.75" customHeight="1">
      <c r="B257" s="114">
        <v>43024</v>
      </c>
      <c r="C257" s="46" t="s">
        <v>1131</v>
      </c>
      <c r="D257" s="47" t="s">
        <v>842</v>
      </c>
      <c r="E257" s="46">
        <v>11181</v>
      </c>
      <c r="F257" s="115">
        <v>43031</v>
      </c>
      <c r="G257" s="38" t="s">
        <v>406</v>
      </c>
      <c r="H257" s="63" t="s">
        <v>407</v>
      </c>
      <c r="I257" s="44" t="s">
        <v>408</v>
      </c>
      <c r="J257" s="48" t="s">
        <v>219</v>
      </c>
      <c r="K257" s="44">
        <v>2505</v>
      </c>
      <c r="L257" s="68">
        <v>43067</v>
      </c>
      <c r="M257" s="46" t="s">
        <v>1132</v>
      </c>
      <c r="N257" s="49" t="s">
        <v>1133</v>
      </c>
      <c r="O257" s="46">
        <v>4.5</v>
      </c>
      <c r="P257" s="88">
        <v>420</v>
      </c>
      <c r="Q257" s="16">
        <v>1890</v>
      </c>
      <c r="R257" s="39">
        <v>0</v>
      </c>
      <c r="S257" s="39">
        <v>578</v>
      </c>
      <c r="T257" s="16">
        <v>1312</v>
      </c>
      <c r="U257" s="39">
        <v>0</v>
      </c>
      <c r="V257" s="138" t="s">
        <v>1134</v>
      </c>
      <c r="W257" s="138" t="s">
        <v>1135</v>
      </c>
      <c r="X257" s="157"/>
    </row>
    <row r="258" spans="2:24" ht="101.25" customHeight="1">
      <c r="B258" s="114">
        <v>43025</v>
      </c>
      <c r="C258" s="46" t="s">
        <v>1136</v>
      </c>
      <c r="D258" s="47" t="s">
        <v>842</v>
      </c>
      <c r="E258" s="46">
        <v>11183</v>
      </c>
      <c r="F258" s="115">
        <v>43031</v>
      </c>
      <c r="G258" s="38" t="s">
        <v>233</v>
      </c>
      <c r="H258" s="63" t="s">
        <v>744</v>
      </c>
      <c r="I258" s="44" t="s">
        <v>235</v>
      </c>
      <c r="J258" s="48" t="s">
        <v>219</v>
      </c>
      <c r="K258" s="44">
        <v>2505</v>
      </c>
      <c r="L258" s="68">
        <v>43067</v>
      </c>
      <c r="M258" s="46" t="s">
        <v>1213</v>
      </c>
      <c r="N258" s="49" t="s">
        <v>1137</v>
      </c>
      <c r="O258" s="46">
        <v>2.5</v>
      </c>
      <c r="P258" s="88">
        <v>420</v>
      </c>
      <c r="Q258" s="16">
        <v>1050</v>
      </c>
      <c r="R258" s="39">
        <v>0</v>
      </c>
      <c r="S258" s="39">
        <v>130</v>
      </c>
      <c r="T258" s="16">
        <v>920</v>
      </c>
      <c r="U258" s="39">
        <v>0</v>
      </c>
      <c r="V258" s="138" t="s">
        <v>1214</v>
      </c>
      <c r="W258" s="138" t="s">
        <v>1215</v>
      </c>
      <c r="X258" s="157"/>
    </row>
    <row r="259" spans="2:24" ht="204.75" customHeight="1">
      <c r="B259" s="114">
        <v>43031</v>
      </c>
      <c r="C259" s="116" t="s">
        <v>1138</v>
      </c>
      <c r="D259" s="47" t="s">
        <v>1216</v>
      </c>
      <c r="E259" s="117" t="s">
        <v>1139</v>
      </c>
      <c r="F259" s="115">
        <v>43038</v>
      </c>
      <c r="G259" s="38" t="s">
        <v>233</v>
      </c>
      <c r="H259" s="63" t="s">
        <v>744</v>
      </c>
      <c r="I259" s="44" t="s">
        <v>235</v>
      </c>
      <c r="J259" s="48" t="s">
        <v>219</v>
      </c>
      <c r="K259" s="44">
        <v>2505</v>
      </c>
      <c r="L259" s="68">
        <v>43067</v>
      </c>
      <c r="M259" s="46" t="s">
        <v>1140</v>
      </c>
      <c r="N259" s="49" t="s">
        <v>1141</v>
      </c>
      <c r="O259" s="46">
        <v>5.5</v>
      </c>
      <c r="P259" s="88">
        <v>420</v>
      </c>
      <c r="Q259" s="16">
        <v>2310</v>
      </c>
      <c r="R259" s="39">
        <v>0</v>
      </c>
      <c r="S259" s="39">
        <v>963</v>
      </c>
      <c r="T259" s="16">
        <v>1347</v>
      </c>
      <c r="U259" s="39">
        <v>0</v>
      </c>
      <c r="V259" s="138" t="s">
        <v>1142</v>
      </c>
      <c r="W259" s="138" t="s">
        <v>1143</v>
      </c>
      <c r="X259" s="157"/>
    </row>
    <row r="260" spans="2:24" ht="199.5" customHeight="1">
      <c r="B260" s="114">
        <v>43031</v>
      </c>
      <c r="C260" s="116" t="s">
        <v>1144</v>
      </c>
      <c r="D260" s="47" t="s">
        <v>1216</v>
      </c>
      <c r="E260" s="117" t="s">
        <v>1145</v>
      </c>
      <c r="F260" s="115">
        <v>43038</v>
      </c>
      <c r="G260" s="119" t="s">
        <v>240</v>
      </c>
      <c r="H260" s="120" t="s">
        <v>241</v>
      </c>
      <c r="I260" s="162" t="s">
        <v>242</v>
      </c>
      <c r="J260" s="48" t="s">
        <v>219</v>
      </c>
      <c r="K260" s="44">
        <v>2505</v>
      </c>
      <c r="L260" s="68">
        <v>43067</v>
      </c>
      <c r="M260" s="46" t="s">
        <v>1140</v>
      </c>
      <c r="N260" s="49" t="s">
        <v>1141</v>
      </c>
      <c r="O260" s="46">
        <v>5.5</v>
      </c>
      <c r="P260" s="88">
        <v>420</v>
      </c>
      <c r="Q260" s="16">
        <v>2310</v>
      </c>
      <c r="R260" s="39">
        <v>0</v>
      </c>
      <c r="S260" s="39">
        <v>960</v>
      </c>
      <c r="T260" s="16">
        <v>1350</v>
      </c>
      <c r="U260" s="39">
        <v>0</v>
      </c>
      <c r="V260" s="138" t="s">
        <v>1142</v>
      </c>
      <c r="W260" s="138" t="s">
        <v>1143</v>
      </c>
      <c r="X260" s="157"/>
    </row>
    <row r="261" spans="2:24" ht="292.5" customHeight="1">
      <c r="B261" s="114">
        <v>43032</v>
      </c>
      <c r="C261" s="47" t="s">
        <v>1146</v>
      </c>
      <c r="D261" s="47" t="s">
        <v>1216</v>
      </c>
      <c r="E261" s="47" t="s">
        <v>1147</v>
      </c>
      <c r="F261" s="115">
        <v>43035</v>
      </c>
      <c r="G261" s="38" t="s">
        <v>406</v>
      </c>
      <c r="H261" s="63" t="s">
        <v>407</v>
      </c>
      <c r="I261" s="44" t="s">
        <v>408</v>
      </c>
      <c r="J261" s="48" t="s">
        <v>219</v>
      </c>
      <c r="K261" s="44">
        <v>2505</v>
      </c>
      <c r="L261" s="68">
        <v>43067</v>
      </c>
      <c r="M261" s="46" t="s">
        <v>1148</v>
      </c>
      <c r="N261" s="49" t="s">
        <v>1149</v>
      </c>
      <c r="O261" s="46">
        <v>2.5</v>
      </c>
      <c r="P261" s="88">
        <v>420</v>
      </c>
      <c r="Q261" s="16">
        <v>1050</v>
      </c>
      <c r="R261" s="39">
        <v>0</v>
      </c>
      <c r="S261" s="39">
        <v>83</v>
      </c>
      <c r="T261" s="70">
        <v>967</v>
      </c>
      <c r="U261" s="71">
        <v>0</v>
      </c>
      <c r="V261" s="138" t="s">
        <v>1150</v>
      </c>
      <c r="W261" s="138" t="s">
        <v>1151</v>
      </c>
      <c r="X261" s="157"/>
    </row>
    <row r="262" spans="2:24" ht="141.75" customHeight="1">
      <c r="B262" s="118">
        <v>43032</v>
      </c>
      <c r="C262" s="116" t="s">
        <v>1152</v>
      </c>
      <c r="D262" s="47" t="s">
        <v>1216</v>
      </c>
      <c r="E262" s="117" t="s">
        <v>1153</v>
      </c>
      <c r="F262" s="115">
        <v>43034</v>
      </c>
      <c r="G262" s="122" t="s">
        <v>245</v>
      </c>
      <c r="H262" s="123" t="s">
        <v>246</v>
      </c>
      <c r="I262" s="123" t="s">
        <v>247</v>
      </c>
      <c r="J262" s="48" t="s">
        <v>219</v>
      </c>
      <c r="K262" s="44">
        <v>2505</v>
      </c>
      <c r="L262" s="68">
        <v>43067</v>
      </c>
      <c r="M262" s="46" t="s">
        <v>1154</v>
      </c>
      <c r="N262" s="49" t="s">
        <v>1155</v>
      </c>
      <c r="O262" s="46">
        <v>1.5</v>
      </c>
      <c r="P262" s="88">
        <v>420</v>
      </c>
      <c r="Q262" s="16">
        <v>0</v>
      </c>
      <c r="R262" s="39">
        <v>579</v>
      </c>
      <c r="S262" s="39">
        <v>0</v>
      </c>
      <c r="T262" s="16">
        <v>579</v>
      </c>
      <c r="U262" s="39">
        <v>0</v>
      </c>
      <c r="V262" s="139" t="s">
        <v>1156</v>
      </c>
      <c r="W262" s="138" t="s">
        <v>1157</v>
      </c>
      <c r="X262" s="157"/>
    </row>
    <row r="263" spans="2:24" ht="105" customHeight="1">
      <c r="B263" s="118">
        <v>43032</v>
      </c>
      <c r="C263" s="47" t="s">
        <v>1158</v>
      </c>
      <c r="D263" s="47" t="s">
        <v>1216</v>
      </c>
      <c r="E263" s="47" t="s">
        <v>1159</v>
      </c>
      <c r="F263" s="115">
        <v>43034</v>
      </c>
      <c r="G263" s="122" t="s">
        <v>216</v>
      </c>
      <c r="H263" s="123" t="s">
        <v>217</v>
      </c>
      <c r="I263" s="123" t="s">
        <v>218</v>
      </c>
      <c r="J263" s="48" t="s">
        <v>219</v>
      </c>
      <c r="K263" s="44">
        <v>2505</v>
      </c>
      <c r="L263" s="68">
        <v>43067</v>
      </c>
      <c r="M263" s="46" t="s">
        <v>1154</v>
      </c>
      <c r="N263" s="49" t="s">
        <v>1155</v>
      </c>
      <c r="O263" s="46">
        <v>1.5</v>
      </c>
      <c r="P263" s="88">
        <v>420</v>
      </c>
      <c r="Q263" s="16">
        <v>0</v>
      </c>
      <c r="R263" s="39">
        <v>534</v>
      </c>
      <c r="S263" s="39">
        <v>0</v>
      </c>
      <c r="T263" s="16">
        <v>534</v>
      </c>
      <c r="U263" s="39">
        <v>0</v>
      </c>
      <c r="V263" s="139" t="s">
        <v>1156</v>
      </c>
      <c r="W263" s="138" t="s">
        <v>1157</v>
      </c>
      <c r="X263" s="157"/>
    </row>
    <row r="264" spans="2:24" ht="200.25" customHeight="1">
      <c r="B264" s="118">
        <v>42992</v>
      </c>
      <c r="C264" s="47" t="s">
        <v>1160</v>
      </c>
      <c r="D264" s="47" t="s">
        <v>842</v>
      </c>
      <c r="E264" s="47" t="s">
        <v>1161</v>
      </c>
      <c r="F264" s="115">
        <v>42996</v>
      </c>
      <c r="G264" s="38" t="s">
        <v>233</v>
      </c>
      <c r="H264" s="63" t="s">
        <v>744</v>
      </c>
      <c r="I264" s="44" t="s">
        <v>235</v>
      </c>
      <c r="J264" s="48" t="s">
        <v>219</v>
      </c>
      <c r="K264" s="44">
        <v>2505</v>
      </c>
      <c r="L264" s="68">
        <v>43067</v>
      </c>
      <c r="M264" s="46" t="s">
        <v>1113</v>
      </c>
      <c r="N264" s="49" t="s">
        <v>1114</v>
      </c>
      <c r="O264" s="46">
        <v>2.5</v>
      </c>
      <c r="P264" s="88">
        <v>420</v>
      </c>
      <c r="Q264" s="16">
        <v>1050</v>
      </c>
      <c r="R264" s="39">
        <v>0</v>
      </c>
      <c r="S264" s="39">
        <v>60</v>
      </c>
      <c r="T264" s="16">
        <v>990</v>
      </c>
      <c r="U264" s="39">
        <v>0</v>
      </c>
      <c r="V264" s="139" t="s">
        <v>1162</v>
      </c>
      <c r="W264" s="138" t="s">
        <v>1163</v>
      </c>
      <c r="X264" s="157"/>
    </row>
    <row r="265" spans="2:24" ht="60" customHeight="1">
      <c r="B265" s="118">
        <v>43045</v>
      </c>
      <c r="C265" s="161" t="s">
        <v>1164</v>
      </c>
      <c r="D265" s="47" t="s">
        <v>217</v>
      </c>
      <c r="E265" s="161" t="s">
        <v>1165</v>
      </c>
      <c r="F265" s="115">
        <v>43046</v>
      </c>
      <c r="G265" s="38" t="s">
        <v>1166</v>
      </c>
      <c r="H265" s="63" t="s">
        <v>1217</v>
      </c>
      <c r="I265" s="44" t="s">
        <v>994</v>
      </c>
      <c r="J265" s="48" t="s">
        <v>219</v>
      </c>
      <c r="K265" s="44">
        <v>2505</v>
      </c>
      <c r="L265" s="68">
        <v>43067</v>
      </c>
      <c r="M265" s="46" t="s">
        <v>1167</v>
      </c>
      <c r="N265" s="49" t="s">
        <v>1168</v>
      </c>
      <c r="O265" s="46">
        <v>0.5</v>
      </c>
      <c r="P265" s="88">
        <v>420</v>
      </c>
      <c r="Q265" s="16">
        <v>210</v>
      </c>
      <c r="R265" s="39">
        <v>0</v>
      </c>
      <c r="S265" s="39">
        <v>28</v>
      </c>
      <c r="T265" s="152">
        <v>182</v>
      </c>
      <c r="U265" s="39">
        <v>0</v>
      </c>
      <c r="V265" s="139" t="s">
        <v>1169</v>
      </c>
      <c r="W265" s="138" t="s">
        <v>1170</v>
      </c>
      <c r="X265" s="157"/>
    </row>
    <row r="266" spans="2:24" ht="237" customHeight="1">
      <c r="B266" s="118">
        <v>43045</v>
      </c>
      <c r="C266" s="161" t="s">
        <v>1171</v>
      </c>
      <c r="D266" s="47" t="s">
        <v>217</v>
      </c>
      <c r="E266" s="161" t="s">
        <v>1172</v>
      </c>
      <c r="F266" s="115">
        <v>43052</v>
      </c>
      <c r="G266" s="119" t="s">
        <v>1173</v>
      </c>
      <c r="H266" s="120" t="s">
        <v>1174</v>
      </c>
      <c r="I266" s="162" t="s">
        <v>1175</v>
      </c>
      <c r="J266" s="48" t="s">
        <v>219</v>
      </c>
      <c r="K266" s="44">
        <v>2505</v>
      </c>
      <c r="L266" s="68">
        <v>43067</v>
      </c>
      <c r="M266" s="121" t="s">
        <v>1167</v>
      </c>
      <c r="N266" s="49" t="s">
        <v>1176</v>
      </c>
      <c r="O266" s="121">
        <v>4.5</v>
      </c>
      <c r="P266" s="88">
        <v>420</v>
      </c>
      <c r="Q266" s="16">
        <v>1890</v>
      </c>
      <c r="R266" s="39">
        <v>0</v>
      </c>
      <c r="S266" s="39">
        <v>148</v>
      </c>
      <c r="T266" s="152">
        <v>1742</v>
      </c>
      <c r="U266" s="39">
        <v>0</v>
      </c>
      <c r="V266" s="139" t="s">
        <v>1177</v>
      </c>
      <c r="W266" s="138" t="s">
        <v>1178</v>
      </c>
      <c r="X266" s="157"/>
    </row>
    <row r="267" spans="2:24" ht="196.5" customHeight="1">
      <c r="B267" s="118">
        <v>43045</v>
      </c>
      <c r="C267" s="161" t="s">
        <v>1179</v>
      </c>
      <c r="D267" s="47" t="s">
        <v>217</v>
      </c>
      <c r="E267" s="161" t="s">
        <v>1180</v>
      </c>
      <c r="F267" s="115">
        <v>43052</v>
      </c>
      <c r="G267" s="38" t="s">
        <v>1039</v>
      </c>
      <c r="H267" s="63" t="s">
        <v>1048</v>
      </c>
      <c r="I267" s="44" t="s">
        <v>1040</v>
      </c>
      <c r="J267" s="48" t="s">
        <v>219</v>
      </c>
      <c r="K267" s="44">
        <v>2505</v>
      </c>
      <c r="L267" s="68">
        <v>43067</v>
      </c>
      <c r="M267" s="121" t="s">
        <v>1167</v>
      </c>
      <c r="N267" s="49" t="s">
        <v>1176</v>
      </c>
      <c r="O267" s="121">
        <v>4.5</v>
      </c>
      <c r="P267" s="88">
        <v>420</v>
      </c>
      <c r="Q267" s="16">
        <v>1890</v>
      </c>
      <c r="R267" s="39">
        <v>0</v>
      </c>
      <c r="S267" s="39">
        <v>143</v>
      </c>
      <c r="T267" s="152">
        <v>1747</v>
      </c>
      <c r="U267" s="39">
        <v>0</v>
      </c>
      <c r="V267" s="139" t="s">
        <v>1226</v>
      </c>
      <c r="W267" s="138" t="s">
        <v>1182</v>
      </c>
      <c r="X267" s="157"/>
    </row>
    <row r="268" spans="2:24" ht="205.5" customHeight="1">
      <c r="B268" s="118">
        <v>43045</v>
      </c>
      <c r="C268" s="161" t="s">
        <v>1183</v>
      </c>
      <c r="D268" s="47" t="s">
        <v>217</v>
      </c>
      <c r="E268" s="161" t="s">
        <v>1184</v>
      </c>
      <c r="F268" s="115">
        <v>43052</v>
      </c>
      <c r="G268" s="122" t="s">
        <v>398</v>
      </c>
      <c r="H268" s="123" t="s">
        <v>399</v>
      </c>
      <c r="I268" s="123" t="s">
        <v>400</v>
      </c>
      <c r="J268" s="48" t="s">
        <v>219</v>
      </c>
      <c r="K268" s="44">
        <v>2505</v>
      </c>
      <c r="L268" s="68">
        <v>43067</v>
      </c>
      <c r="M268" s="121" t="s">
        <v>1167</v>
      </c>
      <c r="N268" s="49" t="s">
        <v>1176</v>
      </c>
      <c r="O268" s="121">
        <v>4.5</v>
      </c>
      <c r="P268" s="88">
        <v>420</v>
      </c>
      <c r="Q268" s="16">
        <v>1890</v>
      </c>
      <c r="R268" s="39">
        <v>0</v>
      </c>
      <c r="S268" s="39">
        <v>140</v>
      </c>
      <c r="T268" s="152">
        <v>1750</v>
      </c>
      <c r="U268" s="39">
        <v>0</v>
      </c>
      <c r="V268" s="139" t="s">
        <v>1181</v>
      </c>
      <c r="W268" s="138" t="s">
        <v>1182</v>
      </c>
      <c r="X268" s="157"/>
    </row>
    <row r="269" spans="2:24" ht="141.75" customHeight="1">
      <c r="B269" s="118">
        <v>43048</v>
      </c>
      <c r="C269" s="161" t="s">
        <v>1185</v>
      </c>
      <c r="D269" s="47" t="s">
        <v>217</v>
      </c>
      <c r="E269" s="161" t="s">
        <v>1186</v>
      </c>
      <c r="F269" s="115">
        <v>43049</v>
      </c>
      <c r="G269" s="122" t="s">
        <v>992</v>
      </c>
      <c r="H269" s="123" t="s">
        <v>1187</v>
      </c>
      <c r="I269" s="123" t="s">
        <v>994</v>
      </c>
      <c r="J269" s="48" t="s">
        <v>219</v>
      </c>
      <c r="K269" s="44">
        <v>2505</v>
      </c>
      <c r="L269" s="68">
        <v>43067</v>
      </c>
      <c r="M269" s="169" t="s">
        <v>1188</v>
      </c>
      <c r="N269" s="49" t="s">
        <v>1189</v>
      </c>
      <c r="O269" s="169">
        <v>0.5</v>
      </c>
      <c r="P269" s="90">
        <v>420</v>
      </c>
      <c r="Q269" s="152">
        <v>210</v>
      </c>
      <c r="R269" s="39">
        <v>0</v>
      </c>
      <c r="S269" s="39">
        <v>3</v>
      </c>
      <c r="T269" s="152">
        <v>207</v>
      </c>
      <c r="U269" s="39">
        <v>0</v>
      </c>
      <c r="V269" s="174" t="s">
        <v>1190</v>
      </c>
      <c r="W269" s="175" t="s">
        <v>1191</v>
      </c>
      <c r="X269" s="157"/>
    </row>
    <row r="270" spans="2:24" ht="123" customHeight="1">
      <c r="B270" s="118">
        <v>43048</v>
      </c>
      <c r="C270" s="161" t="s">
        <v>1192</v>
      </c>
      <c r="D270" s="47" t="s">
        <v>217</v>
      </c>
      <c r="E270" s="161" t="s">
        <v>1193</v>
      </c>
      <c r="F270" s="115">
        <v>43049</v>
      </c>
      <c r="G270" s="47" t="s">
        <v>1007</v>
      </c>
      <c r="H270" s="46" t="s">
        <v>1008</v>
      </c>
      <c r="I270" s="46" t="s">
        <v>1009</v>
      </c>
      <c r="J270" s="48" t="s">
        <v>219</v>
      </c>
      <c r="K270" s="44">
        <v>2505</v>
      </c>
      <c r="L270" s="68">
        <v>43067</v>
      </c>
      <c r="M270" s="169" t="s">
        <v>1188</v>
      </c>
      <c r="N270" s="49" t="s">
        <v>1189</v>
      </c>
      <c r="O270" s="169">
        <v>0.5</v>
      </c>
      <c r="P270" s="90">
        <v>420</v>
      </c>
      <c r="Q270" s="152">
        <v>210</v>
      </c>
      <c r="R270" s="39">
        <v>0</v>
      </c>
      <c r="S270" s="39">
        <v>4</v>
      </c>
      <c r="T270" s="152">
        <v>206</v>
      </c>
      <c r="U270" s="39">
        <v>0</v>
      </c>
      <c r="V270" s="174" t="s">
        <v>1190</v>
      </c>
      <c r="W270" s="175" t="s">
        <v>1191</v>
      </c>
      <c r="X270" s="157"/>
    </row>
    <row r="271" spans="2:24" ht="125.25" customHeight="1">
      <c r="B271" s="114">
        <v>42999</v>
      </c>
      <c r="C271" s="46" t="s">
        <v>1194</v>
      </c>
      <c r="D271" s="47" t="s">
        <v>842</v>
      </c>
      <c r="E271" s="46">
        <v>11173</v>
      </c>
      <c r="F271" s="115">
        <v>43003</v>
      </c>
      <c r="G271" s="38" t="s">
        <v>412</v>
      </c>
      <c r="H271" s="44" t="s">
        <v>413</v>
      </c>
      <c r="I271" s="44" t="s">
        <v>414</v>
      </c>
      <c r="J271" s="48" t="s">
        <v>219</v>
      </c>
      <c r="K271" s="44">
        <v>2420</v>
      </c>
      <c r="L271" s="68">
        <v>43061</v>
      </c>
      <c r="M271" s="46" t="s">
        <v>248</v>
      </c>
      <c r="N271" s="49" t="s">
        <v>1041</v>
      </c>
      <c r="O271" s="46">
        <v>1.5</v>
      </c>
      <c r="P271" s="88">
        <v>420</v>
      </c>
      <c r="Q271" s="16">
        <v>0</v>
      </c>
      <c r="R271" s="39">
        <v>630</v>
      </c>
      <c r="S271" s="39">
        <v>0</v>
      </c>
      <c r="T271" s="16">
        <v>630</v>
      </c>
      <c r="U271" s="39">
        <v>0</v>
      </c>
      <c r="V271" s="138" t="s">
        <v>1218</v>
      </c>
      <c r="W271" s="138" t="s">
        <v>1219</v>
      </c>
      <c r="X271" s="157"/>
    </row>
    <row r="272" spans="2:24" ht="150" customHeight="1">
      <c r="B272" s="114">
        <v>43013</v>
      </c>
      <c r="C272" s="46" t="s">
        <v>1195</v>
      </c>
      <c r="D272" s="47" t="s">
        <v>1216</v>
      </c>
      <c r="E272" s="46">
        <v>11175</v>
      </c>
      <c r="F272" s="115">
        <v>43017</v>
      </c>
      <c r="G272" s="38" t="s">
        <v>233</v>
      </c>
      <c r="H272" s="44" t="s">
        <v>234</v>
      </c>
      <c r="I272" s="44" t="s">
        <v>235</v>
      </c>
      <c r="J272" s="48" t="s">
        <v>219</v>
      </c>
      <c r="K272" s="44">
        <v>2420</v>
      </c>
      <c r="L272" s="68">
        <v>43061</v>
      </c>
      <c r="M272" s="46" t="s">
        <v>1118</v>
      </c>
      <c r="N272" s="49" t="s">
        <v>1119</v>
      </c>
      <c r="O272" s="46">
        <v>1.5</v>
      </c>
      <c r="P272" s="88">
        <v>420</v>
      </c>
      <c r="Q272" s="16">
        <v>630</v>
      </c>
      <c r="R272" s="39">
        <v>0</v>
      </c>
      <c r="S272" s="39">
        <v>25.5</v>
      </c>
      <c r="T272" s="16">
        <v>604.5</v>
      </c>
      <c r="U272" s="39">
        <v>0</v>
      </c>
      <c r="V272" s="138" t="s">
        <v>1196</v>
      </c>
      <c r="W272" s="138" t="s">
        <v>1197</v>
      </c>
      <c r="X272" s="157"/>
    </row>
    <row r="273" spans="2:24" ht="118.5" customHeight="1">
      <c r="B273" s="114">
        <v>43025</v>
      </c>
      <c r="C273" s="116" t="s">
        <v>1198</v>
      </c>
      <c r="D273" s="47" t="s">
        <v>217</v>
      </c>
      <c r="E273" s="117" t="s">
        <v>1199</v>
      </c>
      <c r="F273" s="115">
        <v>43031</v>
      </c>
      <c r="G273" s="38" t="s">
        <v>1039</v>
      </c>
      <c r="H273" s="63" t="s">
        <v>1048</v>
      </c>
      <c r="I273" s="44" t="s">
        <v>1040</v>
      </c>
      <c r="J273" s="48" t="s">
        <v>219</v>
      </c>
      <c r="K273" s="44">
        <v>2420</v>
      </c>
      <c r="L273" s="68">
        <v>43061</v>
      </c>
      <c r="M273" s="46" t="s">
        <v>1200</v>
      </c>
      <c r="N273" s="49" t="s">
        <v>1137</v>
      </c>
      <c r="O273" s="46">
        <v>2.5</v>
      </c>
      <c r="P273" s="88">
        <v>420</v>
      </c>
      <c r="Q273" s="16">
        <v>1050</v>
      </c>
      <c r="R273" s="39">
        <v>0</v>
      </c>
      <c r="S273" s="39">
        <v>127.75</v>
      </c>
      <c r="T273" s="16">
        <v>922.25</v>
      </c>
      <c r="U273" s="39">
        <v>0</v>
      </c>
      <c r="V273" s="138" t="s">
        <v>1220</v>
      </c>
      <c r="W273" s="138" t="s">
        <v>1221</v>
      </c>
      <c r="X273" s="157"/>
    </row>
    <row r="274" spans="2:24" ht="87" customHeight="1">
      <c r="B274" s="114">
        <v>43031</v>
      </c>
      <c r="C274" s="116" t="s">
        <v>1201</v>
      </c>
      <c r="D274" s="47" t="s">
        <v>217</v>
      </c>
      <c r="E274" s="117" t="s">
        <v>1202</v>
      </c>
      <c r="F274" s="115">
        <v>43038</v>
      </c>
      <c r="G274" s="122" t="s">
        <v>398</v>
      </c>
      <c r="H274" s="123" t="s">
        <v>399</v>
      </c>
      <c r="I274" s="123" t="s">
        <v>400</v>
      </c>
      <c r="J274" s="48" t="s">
        <v>219</v>
      </c>
      <c r="K274" s="44">
        <v>2420</v>
      </c>
      <c r="L274" s="68">
        <v>43061</v>
      </c>
      <c r="M274" s="46" t="s">
        <v>1140</v>
      </c>
      <c r="N274" s="49" t="s">
        <v>1141</v>
      </c>
      <c r="O274" s="46">
        <v>5.5</v>
      </c>
      <c r="P274" s="88">
        <v>420</v>
      </c>
      <c r="Q274" s="16">
        <v>2310</v>
      </c>
      <c r="R274" s="39">
        <v>0</v>
      </c>
      <c r="S274" s="39">
        <v>979</v>
      </c>
      <c r="T274" s="16">
        <v>1331</v>
      </c>
      <c r="U274" s="39">
        <v>0</v>
      </c>
      <c r="V274" s="138" t="s">
        <v>1203</v>
      </c>
      <c r="W274" s="138" t="s">
        <v>1204</v>
      </c>
      <c r="X274" s="157"/>
    </row>
    <row r="275" spans="2:24" ht="87" customHeight="1">
      <c r="B275" s="114">
        <v>43031</v>
      </c>
      <c r="C275" s="47" t="s">
        <v>1205</v>
      </c>
      <c r="D275" s="47" t="s">
        <v>217</v>
      </c>
      <c r="E275" s="47" t="s">
        <v>1206</v>
      </c>
      <c r="F275" s="115">
        <v>43038</v>
      </c>
      <c r="G275" s="38" t="s">
        <v>1039</v>
      </c>
      <c r="H275" s="63" t="s">
        <v>1048</v>
      </c>
      <c r="I275" s="44" t="s">
        <v>1040</v>
      </c>
      <c r="J275" s="48" t="s">
        <v>219</v>
      </c>
      <c r="K275" s="44">
        <v>2420</v>
      </c>
      <c r="L275" s="68">
        <v>43061</v>
      </c>
      <c r="M275" s="46" t="s">
        <v>1140</v>
      </c>
      <c r="N275" s="49" t="s">
        <v>1141</v>
      </c>
      <c r="O275" s="46">
        <v>5.5</v>
      </c>
      <c r="P275" s="88">
        <v>420</v>
      </c>
      <c r="Q275" s="16">
        <v>2310</v>
      </c>
      <c r="R275" s="39">
        <v>0</v>
      </c>
      <c r="S275" s="39">
        <v>969.5</v>
      </c>
      <c r="T275" s="70">
        <v>1340.5</v>
      </c>
      <c r="U275" s="71">
        <v>0</v>
      </c>
      <c r="V275" s="138" t="s">
        <v>1203</v>
      </c>
      <c r="W275" s="138" t="s">
        <v>1204</v>
      </c>
      <c r="X275" s="157"/>
    </row>
    <row r="276" spans="2:24" ht="150.75" customHeight="1">
      <c r="B276" s="114">
        <v>43026</v>
      </c>
      <c r="C276" s="46" t="s">
        <v>1244</v>
      </c>
      <c r="D276" s="176" t="s">
        <v>1245</v>
      </c>
      <c r="E276" s="46">
        <v>11185</v>
      </c>
      <c r="F276" s="177">
        <v>43031</v>
      </c>
      <c r="G276" s="178" t="s">
        <v>394</v>
      </c>
      <c r="H276" s="179" t="s">
        <v>395</v>
      </c>
      <c r="I276" s="179" t="s">
        <v>227</v>
      </c>
      <c r="J276" s="48" t="s">
        <v>219</v>
      </c>
      <c r="K276" s="179">
        <v>2852</v>
      </c>
      <c r="L276" s="180">
        <v>43084</v>
      </c>
      <c r="M276" s="46" t="s">
        <v>1246</v>
      </c>
      <c r="N276" s="181" t="s">
        <v>1247</v>
      </c>
      <c r="O276" s="182">
        <v>2.5</v>
      </c>
      <c r="P276" s="183">
        <v>420</v>
      </c>
      <c r="Q276" s="184">
        <v>1050</v>
      </c>
      <c r="R276" s="185">
        <v>0</v>
      </c>
      <c r="S276" s="185">
        <v>365</v>
      </c>
      <c r="T276" s="184">
        <v>685</v>
      </c>
      <c r="U276" s="185">
        <v>0</v>
      </c>
      <c r="V276" s="49" t="s">
        <v>1248</v>
      </c>
      <c r="W276" s="49" t="s">
        <v>1249</v>
      </c>
      <c r="X276" s="163"/>
    </row>
    <row r="277" spans="2:24" ht="144.75" customHeight="1">
      <c r="B277" s="114">
        <v>43026</v>
      </c>
      <c r="C277" s="46" t="s">
        <v>1250</v>
      </c>
      <c r="D277" s="176" t="s">
        <v>1245</v>
      </c>
      <c r="E277" s="46">
        <v>11186</v>
      </c>
      <c r="F277" s="177">
        <v>43031</v>
      </c>
      <c r="G277" s="178" t="s">
        <v>523</v>
      </c>
      <c r="H277" s="186" t="s">
        <v>524</v>
      </c>
      <c r="I277" s="179" t="s">
        <v>1251</v>
      </c>
      <c r="J277" s="48" t="s">
        <v>219</v>
      </c>
      <c r="K277" s="179">
        <v>2852</v>
      </c>
      <c r="L277" s="180">
        <v>43084</v>
      </c>
      <c r="M277" s="46" t="s">
        <v>1246</v>
      </c>
      <c r="N277" s="181" t="s">
        <v>1247</v>
      </c>
      <c r="O277" s="182">
        <v>2.5</v>
      </c>
      <c r="P277" s="183">
        <v>420</v>
      </c>
      <c r="Q277" s="184">
        <v>1050</v>
      </c>
      <c r="R277" s="185">
        <v>0</v>
      </c>
      <c r="S277" s="185">
        <v>407</v>
      </c>
      <c r="T277" s="184">
        <v>643</v>
      </c>
      <c r="U277" s="185">
        <v>0</v>
      </c>
      <c r="V277" s="49" t="s">
        <v>1248</v>
      </c>
      <c r="W277" s="49" t="s">
        <v>1249</v>
      </c>
      <c r="X277" s="157"/>
    </row>
    <row r="278" spans="2:24" ht="112.5" customHeight="1">
      <c r="B278" s="114">
        <v>43045</v>
      </c>
      <c r="C278" s="187" t="s">
        <v>1252</v>
      </c>
      <c r="D278" s="176" t="s">
        <v>1216</v>
      </c>
      <c r="E278" s="188" t="s">
        <v>1253</v>
      </c>
      <c r="F278" s="177">
        <v>43046</v>
      </c>
      <c r="G278" s="178" t="s">
        <v>406</v>
      </c>
      <c r="H278" s="186" t="s">
        <v>407</v>
      </c>
      <c r="I278" s="179" t="s">
        <v>408</v>
      </c>
      <c r="J278" s="48" t="s">
        <v>219</v>
      </c>
      <c r="K278" s="179">
        <v>2852</v>
      </c>
      <c r="L278" s="180">
        <v>43084</v>
      </c>
      <c r="M278" s="46" t="s">
        <v>1167</v>
      </c>
      <c r="N278" s="181" t="s">
        <v>1168</v>
      </c>
      <c r="O278" s="182">
        <v>0.5</v>
      </c>
      <c r="P278" s="183">
        <v>420</v>
      </c>
      <c r="Q278" s="184">
        <v>210</v>
      </c>
      <c r="R278" s="185">
        <v>0</v>
      </c>
      <c r="S278" s="185">
        <v>0</v>
      </c>
      <c r="T278" s="184">
        <v>210</v>
      </c>
      <c r="U278" s="185">
        <v>0</v>
      </c>
      <c r="V278" s="49" t="s">
        <v>1254</v>
      </c>
      <c r="W278" s="49" t="s">
        <v>1255</v>
      </c>
      <c r="X278" s="157"/>
    </row>
    <row r="279" spans="2:24" ht="112.5" customHeight="1">
      <c r="B279" s="114">
        <v>43045</v>
      </c>
      <c r="C279" s="187" t="s">
        <v>1256</v>
      </c>
      <c r="D279" s="176" t="s">
        <v>1216</v>
      </c>
      <c r="E279" s="188" t="s">
        <v>1257</v>
      </c>
      <c r="F279" s="177">
        <v>43052</v>
      </c>
      <c r="G279" s="189" t="s">
        <v>727</v>
      </c>
      <c r="H279" s="190" t="s">
        <v>1258</v>
      </c>
      <c r="I279" s="191" t="s">
        <v>1251</v>
      </c>
      <c r="J279" s="48" t="s">
        <v>219</v>
      </c>
      <c r="K279" s="179">
        <v>2852</v>
      </c>
      <c r="L279" s="180">
        <v>43084</v>
      </c>
      <c r="M279" s="46" t="s">
        <v>1259</v>
      </c>
      <c r="N279" s="181" t="s">
        <v>1176</v>
      </c>
      <c r="O279" s="182">
        <v>4.5</v>
      </c>
      <c r="P279" s="183">
        <v>420</v>
      </c>
      <c r="Q279" s="184">
        <v>1890</v>
      </c>
      <c r="R279" s="185">
        <v>0</v>
      </c>
      <c r="S279" s="185">
        <v>120</v>
      </c>
      <c r="T279" s="184">
        <v>1770</v>
      </c>
      <c r="U279" s="185">
        <v>0</v>
      </c>
      <c r="V279" s="49" t="s">
        <v>1260</v>
      </c>
      <c r="W279" s="49" t="s">
        <v>1261</v>
      </c>
      <c r="X279" s="157"/>
    </row>
    <row r="280" spans="2:24" ht="85.5" customHeight="1">
      <c r="B280" s="114">
        <v>43053</v>
      </c>
      <c r="C280" s="192" t="s">
        <v>1262</v>
      </c>
      <c r="D280" s="176" t="s">
        <v>842</v>
      </c>
      <c r="E280" s="192" t="s">
        <v>1263</v>
      </c>
      <c r="F280" s="177">
        <v>43054</v>
      </c>
      <c r="G280" s="178" t="s">
        <v>259</v>
      </c>
      <c r="H280" s="186" t="s">
        <v>1264</v>
      </c>
      <c r="I280" s="179" t="s">
        <v>261</v>
      </c>
      <c r="J280" s="48" t="s">
        <v>219</v>
      </c>
      <c r="K280" s="179">
        <v>2852</v>
      </c>
      <c r="L280" s="180">
        <v>43084</v>
      </c>
      <c r="M280" s="46" t="s">
        <v>1132</v>
      </c>
      <c r="N280" s="181" t="s">
        <v>1265</v>
      </c>
      <c r="O280" s="182">
        <v>0.5</v>
      </c>
      <c r="P280" s="183">
        <v>420</v>
      </c>
      <c r="Q280" s="184">
        <v>210</v>
      </c>
      <c r="R280" s="185">
        <v>0</v>
      </c>
      <c r="S280" s="185">
        <v>8.5</v>
      </c>
      <c r="T280" s="193">
        <v>201.5</v>
      </c>
      <c r="U280" s="194">
        <v>0</v>
      </c>
      <c r="V280" s="49" t="s">
        <v>1303</v>
      </c>
      <c r="W280" s="49" t="s">
        <v>1266</v>
      </c>
      <c r="X280" s="157"/>
    </row>
    <row r="281" spans="2:24" ht="99" customHeight="1">
      <c r="B281" s="114">
        <v>43053</v>
      </c>
      <c r="C281" s="187" t="s">
        <v>1267</v>
      </c>
      <c r="D281" s="176" t="s">
        <v>842</v>
      </c>
      <c r="E281" s="188" t="s">
        <v>1268</v>
      </c>
      <c r="F281" s="177">
        <v>43054</v>
      </c>
      <c r="G281" s="195" t="s">
        <v>225</v>
      </c>
      <c r="H281" s="196" t="s">
        <v>226</v>
      </c>
      <c r="I281" s="196" t="s">
        <v>227</v>
      </c>
      <c r="J281" s="48" t="s">
        <v>219</v>
      </c>
      <c r="K281" s="179">
        <v>2852</v>
      </c>
      <c r="L281" s="180">
        <v>43084</v>
      </c>
      <c r="M281" s="46" t="s">
        <v>1132</v>
      </c>
      <c r="N281" s="181" t="s">
        <v>1265</v>
      </c>
      <c r="O281" s="182">
        <v>0.5</v>
      </c>
      <c r="P281" s="183">
        <v>420</v>
      </c>
      <c r="Q281" s="184">
        <v>210</v>
      </c>
      <c r="R281" s="185">
        <v>0</v>
      </c>
      <c r="S281" s="185">
        <v>3</v>
      </c>
      <c r="T281" s="184">
        <v>207</v>
      </c>
      <c r="U281" s="185">
        <v>0</v>
      </c>
      <c r="V281" s="49" t="s">
        <v>1304</v>
      </c>
      <c r="W281" s="49" t="s">
        <v>1266</v>
      </c>
      <c r="X281" s="157"/>
    </row>
    <row r="282" spans="2:24" ht="87.75" customHeight="1">
      <c r="B282" s="114">
        <v>43053</v>
      </c>
      <c r="C282" s="176" t="s">
        <v>1269</v>
      </c>
      <c r="D282" s="176" t="s">
        <v>842</v>
      </c>
      <c r="E282" s="176" t="s">
        <v>1270</v>
      </c>
      <c r="F282" s="177">
        <v>43054</v>
      </c>
      <c r="G282" s="178" t="s">
        <v>406</v>
      </c>
      <c r="H282" s="186" t="s">
        <v>407</v>
      </c>
      <c r="I282" s="179" t="s">
        <v>408</v>
      </c>
      <c r="J282" s="48" t="s">
        <v>219</v>
      </c>
      <c r="K282" s="179">
        <v>2852</v>
      </c>
      <c r="L282" s="180">
        <v>43084</v>
      </c>
      <c r="M282" s="46" t="s">
        <v>1132</v>
      </c>
      <c r="N282" s="181" t="s">
        <v>1265</v>
      </c>
      <c r="O282" s="182">
        <v>0.5</v>
      </c>
      <c r="P282" s="183">
        <v>420</v>
      </c>
      <c r="Q282" s="184">
        <v>210</v>
      </c>
      <c r="R282" s="185">
        <v>0</v>
      </c>
      <c r="S282" s="185">
        <v>0</v>
      </c>
      <c r="T282" s="184">
        <v>210</v>
      </c>
      <c r="U282" s="185">
        <v>0</v>
      </c>
      <c r="V282" s="49" t="s">
        <v>1303</v>
      </c>
      <c r="W282" s="49" t="s">
        <v>1266</v>
      </c>
      <c r="X282" s="157"/>
    </row>
    <row r="283" spans="2:24" ht="112.5" customHeight="1">
      <c r="B283" s="197">
        <v>43051</v>
      </c>
      <c r="C283" s="176" t="s">
        <v>1271</v>
      </c>
      <c r="D283" s="176" t="s">
        <v>842</v>
      </c>
      <c r="E283" s="176" t="s">
        <v>1272</v>
      </c>
      <c r="F283" s="177">
        <v>43052</v>
      </c>
      <c r="G283" s="195" t="s">
        <v>245</v>
      </c>
      <c r="H283" s="196" t="s">
        <v>246</v>
      </c>
      <c r="I283" s="196" t="s">
        <v>247</v>
      </c>
      <c r="J283" s="48" t="s">
        <v>219</v>
      </c>
      <c r="K283" s="179">
        <v>2852</v>
      </c>
      <c r="L283" s="180">
        <v>43084</v>
      </c>
      <c r="M283" s="46" t="s">
        <v>248</v>
      </c>
      <c r="N283" s="181" t="s">
        <v>1273</v>
      </c>
      <c r="O283" s="182">
        <v>1</v>
      </c>
      <c r="P283" s="183">
        <v>420</v>
      </c>
      <c r="Q283" s="184">
        <v>420</v>
      </c>
      <c r="R283" s="185">
        <v>0</v>
      </c>
      <c r="S283" s="185">
        <v>0</v>
      </c>
      <c r="T283" s="184">
        <v>420</v>
      </c>
      <c r="U283" s="185">
        <v>0</v>
      </c>
      <c r="V283" s="198" t="s">
        <v>1305</v>
      </c>
      <c r="W283" s="198" t="s">
        <v>1274</v>
      </c>
      <c r="X283" s="157"/>
    </row>
    <row r="284" spans="2:24" ht="122.25" customHeight="1">
      <c r="B284" s="197">
        <v>43051</v>
      </c>
      <c r="C284" s="199" t="s">
        <v>1275</v>
      </c>
      <c r="D284" s="176" t="s">
        <v>842</v>
      </c>
      <c r="E284" s="199" t="s">
        <v>1276</v>
      </c>
      <c r="F284" s="177">
        <v>43052</v>
      </c>
      <c r="G284" s="195" t="s">
        <v>1277</v>
      </c>
      <c r="H284" s="196" t="s">
        <v>217</v>
      </c>
      <c r="I284" s="196" t="s">
        <v>218</v>
      </c>
      <c r="J284" s="48" t="s">
        <v>219</v>
      </c>
      <c r="K284" s="179">
        <v>2852</v>
      </c>
      <c r="L284" s="180">
        <v>43084</v>
      </c>
      <c r="M284" s="46" t="s">
        <v>248</v>
      </c>
      <c r="N284" s="181" t="s">
        <v>1273</v>
      </c>
      <c r="O284" s="182">
        <v>1</v>
      </c>
      <c r="P284" s="183">
        <v>420</v>
      </c>
      <c r="Q284" s="184">
        <v>420</v>
      </c>
      <c r="R284" s="185">
        <v>0</v>
      </c>
      <c r="S284" s="185">
        <v>80</v>
      </c>
      <c r="T284" s="200">
        <v>340</v>
      </c>
      <c r="U284" s="185">
        <v>0</v>
      </c>
      <c r="V284" s="198" t="s">
        <v>1306</v>
      </c>
      <c r="W284" s="198" t="s">
        <v>1274</v>
      </c>
      <c r="X284" s="157"/>
    </row>
    <row r="285" spans="2:24" ht="112.5" customHeight="1">
      <c r="B285" s="197">
        <v>43051</v>
      </c>
      <c r="C285" s="199" t="s">
        <v>1278</v>
      </c>
      <c r="D285" s="176" t="s">
        <v>842</v>
      </c>
      <c r="E285" s="199" t="s">
        <v>1279</v>
      </c>
      <c r="F285" s="177">
        <v>43052</v>
      </c>
      <c r="G285" s="189" t="s">
        <v>343</v>
      </c>
      <c r="H285" s="190" t="s">
        <v>344</v>
      </c>
      <c r="I285" s="191" t="s">
        <v>227</v>
      </c>
      <c r="J285" s="48" t="s">
        <v>219</v>
      </c>
      <c r="K285" s="179">
        <v>2852</v>
      </c>
      <c r="L285" s="180">
        <v>43084</v>
      </c>
      <c r="M285" s="46" t="s">
        <v>248</v>
      </c>
      <c r="N285" s="181" t="s">
        <v>1273</v>
      </c>
      <c r="O285" s="182">
        <v>1</v>
      </c>
      <c r="P285" s="183">
        <v>420</v>
      </c>
      <c r="Q285" s="184">
        <v>420</v>
      </c>
      <c r="R285" s="185">
        <v>0</v>
      </c>
      <c r="S285" s="185">
        <v>0</v>
      </c>
      <c r="T285" s="200">
        <v>420</v>
      </c>
      <c r="U285" s="185">
        <v>0</v>
      </c>
      <c r="V285" s="198" t="s">
        <v>1307</v>
      </c>
      <c r="W285" s="198" t="s">
        <v>1274</v>
      </c>
      <c r="X285" s="157"/>
    </row>
    <row r="286" spans="2:24" ht="130.5" customHeight="1">
      <c r="B286" s="197">
        <v>43055</v>
      </c>
      <c r="C286" s="199" t="s">
        <v>1280</v>
      </c>
      <c r="D286" s="176" t="s">
        <v>842</v>
      </c>
      <c r="E286" s="199" t="s">
        <v>1281</v>
      </c>
      <c r="F286" s="177">
        <v>43059</v>
      </c>
      <c r="G286" s="195" t="s">
        <v>245</v>
      </c>
      <c r="H286" s="196" t="s">
        <v>246</v>
      </c>
      <c r="I286" s="196" t="s">
        <v>247</v>
      </c>
      <c r="J286" s="48" t="s">
        <v>219</v>
      </c>
      <c r="K286" s="179">
        <v>2852</v>
      </c>
      <c r="L286" s="180">
        <v>43084</v>
      </c>
      <c r="M286" s="201" t="s">
        <v>1282</v>
      </c>
      <c r="N286" s="181" t="s">
        <v>1283</v>
      </c>
      <c r="O286" s="201">
        <v>2.5</v>
      </c>
      <c r="P286" s="183">
        <v>420</v>
      </c>
      <c r="Q286" s="184">
        <v>1050</v>
      </c>
      <c r="R286" s="185">
        <v>0</v>
      </c>
      <c r="S286" s="185">
        <v>29.89</v>
      </c>
      <c r="T286" s="200">
        <v>1020.11</v>
      </c>
      <c r="U286" s="185">
        <v>0</v>
      </c>
      <c r="V286" s="198" t="s">
        <v>1308</v>
      </c>
      <c r="W286" s="49" t="s">
        <v>1284</v>
      </c>
      <c r="X286" s="157"/>
    </row>
    <row r="287" spans="2:24" ht="159" customHeight="1">
      <c r="B287" s="197">
        <v>43055</v>
      </c>
      <c r="C287" s="199" t="s">
        <v>1285</v>
      </c>
      <c r="D287" s="176" t="s">
        <v>842</v>
      </c>
      <c r="E287" s="199" t="s">
        <v>1286</v>
      </c>
      <c r="F287" s="177">
        <v>43059</v>
      </c>
      <c r="G287" s="178" t="s">
        <v>394</v>
      </c>
      <c r="H287" s="179" t="s">
        <v>395</v>
      </c>
      <c r="I287" s="179" t="s">
        <v>227</v>
      </c>
      <c r="J287" s="48" t="s">
        <v>219</v>
      </c>
      <c r="K287" s="179">
        <v>2852</v>
      </c>
      <c r="L287" s="180">
        <v>43084</v>
      </c>
      <c r="M287" s="201" t="s">
        <v>1282</v>
      </c>
      <c r="N287" s="181" t="s">
        <v>1283</v>
      </c>
      <c r="O287" s="201">
        <v>2.5</v>
      </c>
      <c r="P287" s="183">
        <v>420</v>
      </c>
      <c r="Q287" s="184">
        <v>1050</v>
      </c>
      <c r="R287" s="185">
        <v>0</v>
      </c>
      <c r="S287" s="185">
        <v>63.25</v>
      </c>
      <c r="T287" s="200">
        <v>986.75</v>
      </c>
      <c r="U287" s="185">
        <v>0</v>
      </c>
      <c r="V287" s="198" t="s">
        <v>1287</v>
      </c>
      <c r="W287" s="49" t="s">
        <v>1288</v>
      </c>
      <c r="X287" s="157"/>
    </row>
    <row r="288" spans="2:24" ht="112.5" customHeight="1">
      <c r="B288" s="197">
        <v>43055</v>
      </c>
      <c r="C288" s="199" t="s">
        <v>1289</v>
      </c>
      <c r="D288" s="176" t="s">
        <v>217</v>
      </c>
      <c r="E288" s="199" t="s">
        <v>1290</v>
      </c>
      <c r="F288" s="177">
        <v>43059</v>
      </c>
      <c r="G288" s="195" t="s">
        <v>1277</v>
      </c>
      <c r="H288" s="196" t="s">
        <v>1291</v>
      </c>
      <c r="I288" s="196" t="s">
        <v>1292</v>
      </c>
      <c r="J288" s="48" t="s">
        <v>219</v>
      </c>
      <c r="K288" s="179">
        <v>2852</v>
      </c>
      <c r="L288" s="180">
        <v>43084</v>
      </c>
      <c r="M288" s="201" t="s">
        <v>1282</v>
      </c>
      <c r="N288" s="181" t="s">
        <v>1283</v>
      </c>
      <c r="O288" s="201">
        <v>2.5</v>
      </c>
      <c r="P288" s="202">
        <v>420</v>
      </c>
      <c r="Q288" s="200">
        <v>1050</v>
      </c>
      <c r="R288" s="185">
        <v>0</v>
      </c>
      <c r="S288" s="185">
        <v>122.65</v>
      </c>
      <c r="T288" s="200">
        <v>927.35</v>
      </c>
      <c r="U288" s="185">
        <v>0</v>
      </c>
      <c r="V288" s="203" t="s">
        <v>1293</v>
      </c>
      <c r="W288" s="204" t="s">
        <v>1294</v>
      </c>
      <c r="X288" s="157"/>
    </row>
    <row r="289" spans="2:24" ht="180" customHeight="1">
      <c r="B289" s="197">
        <v>42997</v>
      </c>
      <c r="C289" s="199" t="s">
        <v>1295</v>
      </c>
      <c r="D289" s="176" t="s">
        <v>842</v>
      </c>
      <c r="E289" s="199" t="s">
        <v>1296</v>
      </c>
      <c r="F289" s="177">
        <v>42998</v>
      </c>
      <c r="G289" s="178" t="s">
        <v>1297</v>
      </c>
      <c r="H289" s="179" t="s">
        <v>1298</v>
      </c>
      <c r="I289" s="179" t="s">
        <v>1299</v>
      </c>
      <c r="J289" s="48" t="s">
        <v>219</v>
      </c>
      <c r="K289" s="179">
        <v>2852</v>
      </c>
      <c r="L289" s="180">
        <v>43084</v>
      </c>
      <c r="M289" s="205" t="s">
        <v>1034</v>
      </c>
      <c r="N289" s="181" t="s">
        <v>1035</v>
      </c>
      <c r="O289" s="205">
        <v>0.5</v>
      </c>
      <c r="P289" s="202">
        <v>420</v>
      </c>
      <c r="Q289" s="200">
        <v>210</v>
      </c>
      <c r="R289" s="185">
        <v>0</v>
      </c>
      <c r="S289" s="185">
        <v>0</v>
      </c>
      <c r="T289" s="200">
        <v>210</v>
      </c>
      <c r="U289" s="185">
        <v>0</v>
      </c>
      <c r="V289" s="203" t="s">
        <v>1300</v>
      </c>
      <c r="W289" s="204" t="s">
        <v>1301</v>
      </c>
      <c r="X289" s="157"/>
    </row>
    <row r="290" spans="2:24" ht="122.25" customHeight="1">
      <c r="B290" s="206">
        <v>43024</v>
      </c>
      <c r="C290" s="199" t="s">
        <v>61</v>
      </c>
      <c r="D290" s="176" t="s">
        <v>842</v>
      </c>
      <c r="E290" s="199" t="s">
        <v>1302</v>
      </c>
      <c r="F290" s="207">
        <v>43031</v>
      </c>
      <c r="G290" s="178" t="s">
        <v>1297</v>
      </c>
      <c r="H290" s="179" t="s">
        <v>1298</v>
      </c>
      <c r="I290" s="179" t="s">
        <v>1299</v>
      </c>
      <c r="J290" s="48" t="s">
        <v>219</v>
      </c>
      <c r="K290" s="179">
        <v>2852</v>
      </c>
      <c r="L290" s="180">
        <v>43084</v>
      </c>
      <c r="M290" s="205" t="s">
        <v>1132</v>
      </c>
      <c r="N290" s="181" t="s">
        <v>1133</v>
      </c>
      <c r="O290" s="205">
        <v>4.5</v>
      </c>
      <c r="P290" s="202">
        <v>420</v>
      </c>
      <c r="Q290" s="200">
        <v>1890</v>
      </c>
      <c r="R290" s="185">
        <v>0</v>
      </c>
      <c r="S290" s="185">
        <v>710</v>
      </c>
      <c r="T290" s="200">
        <v>1180</v>
      </c>
      <c r="U290" s="185">
        <v>0</v>
      </c>
      <c r="V290" s="203" t="s">
        <v>1134</v>
      </c>
      <c r="W290" s="204" t="s">
        <v>1135</v>
      </c>
      <c r="X290" s="157"/>
    </row>
    <row r="291" spans="2:24" ht="171.75" customHeight="1">
      <c r="B291" s="114">
        <v>43063</v>
      </c>
      <c r="C291" s="46" t="s">
        <v>1309</v>
      </c>
      <c r="D291" s="176" t="s">
        <v>217</v>
      </c>
      <c r="E291" s="46">
        <v>11223</v>
      </c>
      <c r="F291" s="177">
        <v>43066</v>
      </c>
      <c r="G291" s="178" t="s">
        <v>349</v>
      </c>
      <c r="H291" s="179" t="s">
        <v>350</v>
      </c>
      <c r="I291" s="179" t="s">
        <v>351</v>
      </c>
      <c r="J291" s="48" t="s">
        <v>219</v>
      </c>
      <c r="K291" s="179">
        <v>2853</v>
      </c>
      <c r="L291" s="180">
        <v>43084</v>
      </c>
      <c r="M291" s="46" t="s">
        <v>1310</v>
      </c>
      <c r="N291" s="181" t="s">
        <v>1311</v>
      </c>
      <c r="O291" s="182">
        <v>1.5</v>
      </c>
      <c r="P291" s="183">
        <v>420</v>
      </c>
      <c r="Q291" s="184">
        <v>630</v>
      </c>
      <c r="R291" s="185">
        <v>0</v>
      </c>
      <c r="S291" s="185">
        <v>321</v>
      </c>
      <c r="T291" s="184">
        <v>309</v>
      </c>
      <c r="U291" s="185">
        <v>0</v>
      </c>
      <c r="V291" s="49" t="s">
        <v>1312</v>
      </c>
      <c r="W291" s="49" t="s">
        <v>1313</v>
      </c>
      <c r="X291" s="157"/>
    </row>
    <row r="292" spans="2:24" ht="184.5" customHeight="1">
      <c r="B292" s="114">
        <v>43063</v>
      </c>
      <c r="C292" s="46" t="s">
        <v>1314</v>
      </c>
      <c r="D292" s="176" t="s">
        <v>217</v>
      </c>
      <c r="E292" s="46">
        <v>11224</v>
      </c>
      <c r="F292" s="177">
        <v>43066</v>
      </c>
      <c r="G292" s="178" t="s">
        <v>1109</v>
      </c>
      <c r="H292" s="179" t="s">
        <v>1315</v>
      </c>
      <c r="I292" s="179" t="s">
        <v>1316</v>
      </c>
      <c r="J292" s="48" t="s">
        <v>219</v>
      </c>
      <c r="K292" s="179">
        <v>2853</v>
      </c>
      <c r="L292" s="180">
        <v>43084</v>
      </c>
      <c r="M292" s="46" t="s">
        <v>1310</v>
      </c>
      <c r="N292" s="181" t="s">
        <v>1311</v>
      </c>
      <c r="O292" s="182">
        <v>1.5</v>
      </c>
      <c r="P292" s="183">
        <v>420</v>
      </c>
      <c r="Q292" s="184">
        <v>630</v>
      </c>
      <c r="R292" s="185">
        <v>0</v>
      </c>
      <c r="S292" s="185">
        <v>322</v>
      </c>
      <c r="T292" s="184">
        <v>308</v>
      </c>
      <c r="U292" s="185">
        <v>0</v>
      </c>
      <c r="V292" s="49" t="s">
        <v>1312</v>
      </c>
      <c r="W292" s="49" t="s">
        <v>1313</v>
      </c>
      <c r="X292" s="157"/>
    </row>
    <row r="293" spans="2:24" ht="180.75" customHeight="1">
      <c r="B293" s="114">
        <v>43059</v>
      </c>
      <c r="C293" s="187" t="s">
        <v>1317</v>
      </c>
      <c r="D293" s="176" t="s">
        <v>217</v>
      </c>
      <c r="E293" s="188" t="s">
        <v>1318</v>
      </c>
      <c r="F293" s="177">
        <v>43061</v>
      </c>
      <c r="G293" s="178" t="s">
        <v>349</v>
      </c>
      <c r="H293" s="179" t="s">
        <v>350</v>
      </c>
      <c r="I293" s="179" t="s">
        <v>351</v>
      </c>
      <c r="J293" s="48" t="s">
        <v>219</v>
      </c>
      <c r="K293" s="179">
        <v>2853</v>
      </c>
      <c r="L293" s="180">
        <v>43084</v>
      </c>
      <c r="M293" s="46" t="s">
        <v>1310</v>
      </c>
      <c r="N293" s="181" t="s">
        <v>1319</v>
      </c>
      <c r="O293" s="182">
        <v>1.5</v>
      </c>
      <c r="P293" s="183">
        <v>420</v>
      </c>
      <c r="Q293" s="184">
        <v>630</v>
      </c>
      <c r="R293" s="185">
        <v>0</v>
      </c>
      <c r="S293" s="185">
        <v>430.5</v>
      </c>
      <c r="T293" s="184">
        <v>199.5</v>
      </c>
      <c r="U293" s="185">
        <v>0</v>
      </c>
      <c r="V293" s="49" t="s">
        <v>1312</v>
      </c>
      <c r="W293" s="49" t="s">
        <v>1313</v>
      </c>
      <c r="X293" s="157"/>
    </row>
    <row r="294" spans="2:24" ht="180.75" customHeight="1">
      <c r="B294" s="114">
        <v>43061</v>
      </c>
      <c r="C294" s="187" t="s">
        <v>1320</v>
      </c>
      <c r="D294" s="176" t="s">
        <v>217</v>
      </c>
      <c r="E294" s="188" t="s">
        <v>1321</v>
      </c>
      <c r="F294" s="177">
        <v>43063</v>
      </c>
      <c r="G294" s="178" t="s">
        <v>349</v>
      </c>
      <c r="H294" s="179" t="s">
        <v>350</v>
      </c>
      <c r="I294" s="179" t="s">
        <v>351</v>
      </c>
      <c r="J294" s="48" t="s">
        <v>219</v>
      </c>
      <c r="K294" s="179">
        <v>2853</v>
      </c>
      <c r="L294" s="180">
        <v>43084</v>
      </c>
      <c r="M294" s="46" t="s">
        <v>1310</v>
      </c>
      <c r="N294" s="181" t="s">
        <v>1322</v>
      </c>
      <c r="O294" s="182">
        <v>1.5</v>
      </c>
      <c r="P294" s="183">
        <v>420</v>
      </c>
      <c r="Q294" s="184">
        <v>630</v>
      </c>
      <c r="R294" s="185">
        <v>0</v>
      </c>
      <c r="S294" s="185">
        <v>331</v>
      </c>
      <c r="T294" s="184">
        <v>299</v>
      </c>
      <c r="U294" s="185">
        <v>0</v>
      </c>
      <c r="V294" s="49" t="s">
        <v>1312</v>
      </c>
      <c r="W294" s="49" t="s">
        <v>1313</v>
      </c>
      <c r="X294" s="157"/>
    </row>
    <row r="295" spans="2:24" ht="180" customHeight="1">
      <c r="B295" s="114">
        <v>43061</v>
      </c>
      <c r="C295" s="192" t="s">
        <v>1323</v>
      </c>
      <c r="D295" s="176" t="s">
        <v>217</v>
      </c>
      <c r="E295" s="192" t="s">
        <v>1324</v>
      </c>
      <c r="F295" s="177">
        <v>43063</v>
      </c>
      <c r="G295" s="178" t="s">
        <v>1109</v>
      </c>
      <c r="H295" s="179" t="s">
        <v>1315</v>
      </c>
      <c r="I295" s="179" t="s">
        <v>1316</v>
      </c>
      <c r="J295" s="48" t="s">
        <v>219</v>
      </c>
      <c r="K295" s="179">
        <v>2853</v>
      </c>
      <c r="L295" s="180">
        <v>43084</v>
      </c>
      <c r="M295" s="46" t="s">
        <v>1310</v>
      </c>
      <c r="N295" s="181" t="s">
        <v>1322</v>
      </c>
      <c r="O295" s="182">
        <v>1.5</v>
      </c>
      <c r="P295" s="183">
        <v>420</v>
      </c>
      <c r="Q295" s="184">
        <v>630</v>
      </c>
      <c r="R295" s="185">
        <v>0</v>
      </c>
      <c r="S295" s="185">
        <v>322</v>
      </c>
      <c r="T295" s="193">
        <v>308</v>
      </c>
      <c r="U295" s="194">
        <v>0</v>
      </c>
      <c r="V295" s="49" t="s">
        <v>1312</v>
      </c>
      <c r="W295" s="49" t="s">
        <v>1313</v>
      </c>
      <c r="X295" s="157"/>
    </row>
    <row r="296" spans="2:24" ht="120" customHeight="1">
      <c r="B296" s="197">
        <v>43066</v>
      </c>
      <c r="C296" s="187" t="s">
        <v>1325</v>
      </c>
      <c r="D296" s="176" t="s">
        <v>217</v>
      </c>
      <c r="E296" s="188" t="s">
        <v>1326</v>
      </c>
      <c r="F296" s="177">
        <v>43073</v>
      </c>
      <c r="G296" s="178" t="s">
        <v>1039</v>
      </c>
      <c r="H296" s="186" t="s">
        <v>1327</v>
      </c>
      <c r="I296" s="179" t="s">
        <v>1040</v>
      </c>
      <c r="J296" s="48" t="s">
        <v>219</v>
      </c>
      <c r="K296" s="179">
        <v>2853</v>
      </c>
      <c r="L296" s="180">
        <v>43084</v>
      </c>
      <c r="M296" s="46" t="s">
        <v>228</v>
      </c>
      <c r="N296" s="181" t="s">
        <v>1328</v>
      </c>
      <c r="O296" s="182">
        <v>4.5</v>
      </c>
      <c r="P296" s="183">
        <v>420</v>
      </c>
      <c r="Q296" s="184">
        <v>1890</v>
      </c>
      <c r="R296" s="185">
        <v>0</v>
      </c>
      <c r="S296" s="185">
        <v>8</v>
      </c>
      <c r="T296" s="184">
        <v>1882</v>
      </c>
      <c r="U296" s="185">
        <v>0</v>
      </c>
      <c r="V296" s="198" t="s">
        <v>1329</v>
      </c>
      <c r="W296" s="49" t="s">
        <v>1330</v>
      </c>
      <c r="X296" s="157"/>
    </row>
    <row r="297" spans="2:24" ht="120" customHeight="1">
      <c r="B297" s="197">
        <v>43066</v>
      </c>
      <c r="C297" s="176" t="s">
        <v>1331</v>
      </c>
      <c r="D297" s="176" t="s">
        <v>217</v>
      </c>
      <c r="E297" s="176" t="s">
        <v>1332</v>
      </c>
      <c r="F297" s="177">
        <v>43073</v>
      </c>
      <c r="G297" s="195" t="s">
        <v>398</v>
      </c>
      <c r="H297" s="196" t="s">
        <v>399</v>
      </c>
      <c r="I297" s="196" t="s">
        <v>400</v>
      </c>
      <c r="J297" s="48" t="s">
        <v>219</v>
      </c>
      <c r="K297" s="179">
        <v>2853</v>
      </c>
      <c r="L297" s="180">
        <v>43084</v>
      </c>
      <c r="M297" s="46" t="s">
        <v>228</v>
      </c>
      <c r="N297" s="181" t="s">
        <v>1328</v>
      </c>
      <c r="O297" s="182">
        <v>4.5</v>
      </c>
      <c r="P297" s="183">
        <v>420</v>
      </c>
      <c r="Q297" s="184">
        <v>1890</v>
      </c>
      <c r="R297" s="185">
        <v>0</v>
      </c>
      <c r="S297" s="185">
        <v>18</v>
      </c>
      <c r="T297" s="184">
        <v>1872</v>
      </c>
      <c r="U297" s="185">
        <v>0</v>
      </c>
      <c r="V297" s="198" t="s">
        <v>1329</v>
      </c>
      <c r="W297" s="49" t="s">
        <v>1330</v>
      </c>
      <c r="X297" s="157"/>
    </row>
    <row r="298" spans="2:24" ht="177" customHeight="1">
      <c r="B298" s="114">
        <v>43059</v>
      </c>
      <c r="C298" s="176" t="s">
        <v>1413</v>
      </c>
      <c r="D298" s="176" t="s">
        <v>217</v>
      </c>
      <c r="E298" s="176" t="s">
        <v>1414</v>
      </c>
      <c r="F298" s="177">
        <v>43061</v>
      </c>
      <c r="G298" s="178" t="s">
        <v>1109</v>
      </c>
      <c r="H298" s="179" t="s">
        <v>1315</v>
      </c>
      <c r="I298" s="179" t="s">
        <v>1316</v>
      </c>
      <c r="J298" s="48" t="s">
        <v>219</v>
      </c>
      <c r="K298" s="179">
        <v>2853</v>
      </c>
      <c r="L298" s="180">
        <v>43084</v>
      </c>
      <c r="M298" s="46" t="s">
        <v>1310</v>
      </c>
      <c r="N298" s="181" t="s">
        <v>1319</v>
      </c>
      <c r="O298" s="182">
        <v>1.5</v>
      </c>
      <c r="P298" s="183">
        <v>420</v>
      </c>
      <c r="Q298" s="184">
        <v>630</v>
      </c>
      <c r="R298" s="185">
        <v>0</v>
      </c>
      <c r="S298" s="185">
        <v>421.5</v>
      </c>
      <c r="T298" s="184">
        <v>208.5</v>
      </c>
      <c r="U298" s="185">
        <v>0</v>
      </c>
      <c r="V298" s="198" t="s">
        <v>1312</v>
      </c>
      <c r="W298" s="49" t="s">
        <v>1313</v>
      </c>
      <c r="X298" s="226"/>
    </row>
    <row r="299" spans="2:24" ht="120" customHeight="1">
      <c r="B299" s="197">
        <v>43032</v>
      </c>
      <c r="C299" s="199" t="s">
        <v>67</v>
      </c>
      <c r="D299" s="176" t="s">
        <v>842</v>
      </c>
      <c r="E299" s="199" t="s">
        <v>1415</v>
      </c>
      <c r="F299" s="177">
        <v>43035</v>
      </c>
      <c r="G299" s="178" t="s">
        <v>1297</v>
      </c>
      <c r="H299" s="179" t="s">
        <v>1298</v>
      </c>
      <c r="I299" s="179" t="s">
        <v>1416</v>
      </c>
      <c r="J299" s="48" t="s">
        <v>219</v>
      </c>
      <c r="K299" s="179">
        <v>2853</v>
      </c>
      <c r="L299" s="180">
        <v>43084</v>
      </c>
      <c r="M299" s="46" t="s">
        <v>1148</v>
      </c>
      <c r="N299" s="181" t="s">
        <v>1417</v>
      </c>
      <c r="O299" s="182">
        <v>2.5</v>
      </c>
      <c r="P299" s="183">
        <v>420</v>
      </c>
      <c r="Q299" s="184">
        <v>1050</v>
      </c>
      <c r="R299" s="185">
        <v>0</v>
      </c>
      <c r="S299" s="185">
        <v>124</v>
      </c>
      <c r="T299" s="200">
        <v>926</v>
      </c>
      <c r="U299" s="185">
        <v>0</v>
      </c>
      <c r="V299" s="198" t="s">
        <v>1418</v>
      </c>
      <c r="W299" s="49" t="s">
        <v>1419</v>
      </c>
      <c r="X299" s="226"/>
    </row>
    <row r="300" spans="2:24" ht="120" customHeight="1">
      <c r="B300" s="197">
        <v>43055</v>
      </c>
      <c r="C300" s="199" t="s">
        <v>93</v>
      </c>
      <c r="D300" s="176" t="s">
        <v>842</v>
      </c>
      <c r="E300" s="199" t="s">
        <v>231</v>
      </c>
      <c r="F300" s="177">
        <v>43059</v>
      </c>
      <c r="G300" s="178" t="s">
        <v>1297</v>
      </c>
      <c r="H300" s="179" t="s">
        <v>1298</v>
      </c>
      <c r="I300" s="179" t="s">
        <v>1416</v>
      </c>
      <c r="J300" s="48" t="s">
        <v>219</v>
      </c>
      <c r="K300" s="179">
        <v>2853</v>
      </c>
      <c r="L300" s="180">
        <v>43084</v>
      </c>
      <c r="M300" s="201" t="s">
        <v>1282</v>
      </c>
      <c r="N300" s="181" t="s">
        <v>1420</v>
      </c>
      <c r="O300" s="201">
        <v>2.5</v>
      </c>
      <c r="P300" s="183">
        <v>420</v>
      </c>
      <c r="Q300" s="184">
        <v>1050</v>
      </c>
      <c r="R300" s="185">
        <v>0</v>
      </c>
      <c r="S300" s="185">
        <v>160</v>
      </c>
      <c r="T300" s="200">
        <v>890</v>
      </c>
      <c r="U300" s="185">
        <v>0</v>
      </c>
      <c r="V300" s="198" t="s">
        <v>1421</v>
      </c>
      <c r="W300" s="49" t="s">
        <v>1422</v>
      </c>
      <c r="X300" s="226"/>
    </row>
    <row r="301" spans="2:24" ht="69" customHeight="1">
      <c r="B301" s="114">
        <v>42935</v>
      </c>
      <c r="C301" s="46" t="s">
        <v>1333</v>
      </c>
      <c r="D301" s="176" t="s">
        <v>144</v>
      </c>
      <c r="E301" s="46">
        <v>11134</v>
      </c>
      <c r="F301" s="177">
        <v>42936</v>
      </c>
      <c r="G301" s="195" t="s">
        <v>225</v>
      </c>
      <c r="H301" s="196" t="s">
        <v>226</v>
      </c>
      <c r="I301" s="196" t="s">
        <v>227</v>
      </c>
      <c r="J301" s="48" t="s">
        <v>219</v>
      </c>
      <c r="K301" s="179">
        <v>2963</v>
      </c>
      <c r="L301" s="180">
        <v>43088</v>
      </c>
      <c r="M301" s="46" t="s">
        <v>1334</v>
      </c>
      <c r="N301" s="181" t="s">
        <v>1335</v>
      </c>
      <c r="O301" s="182">
        <v>0.5</v>
      </c>
      <c r="P301" s="183">
        <v>420</v>
      </c>
      <c r="Q301" s="184">
        <v>0</v>
      </c>
      <c r="R301" s="185">
        <v>182.95</v>
      </c>
      <c r="S301" s="185">
        <v>0</v>
      </c>
      <c r="T301" s="184">
        <v>182.95</v>
      </c>
      <c r="U301" s="185">
        <v>0</v>
      </c>
      <c r="V301" s="49" t="s">
        <v>1336</v>
      </c>
      <c r="W301" s="49" t="s">
        <v>1337</v>
      </c>
      <c r="X301" s="157"/>
    </row>
    <row r="302" spans="2:24" ht="179.25" customHeight="1">
      <c r="B302" s="114">
        <v>43069</v>
      </c>
      <c r="C302" s="46" t="s">
        <v>1338</v>
      </c>
      <c r="D302" s="176" t="s">
        <v>1339</v>
      </c>
      <c r="E302" s="46">
        <v>11238</v>
      </c>
      <c r="F302" s="177">
        <v>43073</v>
      </c>
      <c r="G302" s="178" t="s">
        <v>412</v>
      </c>
      <c r="H302" s="179" t="s">
        <v>413</v>
      </c>
      <c r="I302" s="179" t="s">
        <v>414</v>
      </c>
      <c r="J302" s="48" t="s">
        <v>219</v>
      </c>
      <c r="K302" s="179">
        <v>2963</v>
      </c>
      <c r="L302" s="180">
        <v>43088</v>
      </c>
      <c r="M302" s="46" t="s">
        <v>1340</v>
      </c>
      <c r="N302" s="181" t="s">
        <v>1341</v>
      </c>
      <c r="O302" s="182">
        <v>1.5</v>
      </c>
      <c r="P302" s="183">
        <v>420</v>
      </c>
      <c r="Q302" s="184">
        <v>630</v>
      </c>
      <c r="R302" s="185">
        <v>0</v>
      </c>
      <c r="S302" s="185">
        <v>0</v>
      </c>
      <c r="T302" s="184">
        <v>630</v>
      </c>
      <c r="U302" s="185">
        <v>0</v>
      </c>
      <c r="V302" s="49" t="s">
        <v>1342</v>
      </c>
      <c r="W302" s="49" t="s">
        <v>1343</v>
      </c>
      <c r="X302" s="157"/>
    </row>
    <row r="303" spans="2:24" ht="174.75" customHeight="1">
      <c r="B303" s="114">
        <v>43069</v>
      </c>
      <c r="C303" s="187" t="s">
        <v>1344</v>
      </c>
      <c r="D303" s="176" t="s">
        <v>1339</v>
      </c>
      <c r="E303" s="188" t="s">
        <v>1345</v>
      </c>
      <c r="F303" s="177">
        <v>43073</v>
      </c>
      <c r="G303" s="178" t="s">
        <v>335</v>
      </c>
      <c r="H303" s="186" t="s">
        <v>629</v>
      </c>
      <c r="I303" s="179" t="s">
        <v>337</v>
      </c>
      <c r="J303" s="48" t="s">
        <v>219</v>
      </c>
      <c r="K303" s="179">
        <v>2963</v>
      </c>
      <c r="L303" s="180">
        <v>43088</v>
      </c>
      <c r="M303" s="46" t="s">
        <v>1340</v>
      </c>
      <c r="N303" s="181" t="s">
        <v>1341</v>
      </c>
      <c r="O303" s="182">
        <v>1.5</v>
      </c>
      <c r="P303" s="183">
        <v>420</v>
      </c>
      <c r="Q303" s="184">
        <v>630</v>
      </c>
      <c r="R303" s="185">
        <v>0</v>
      </c>
      <c r="S303" s="185">
        <v>0</v>
      </c>
      <c r="T303" s="184">
        <v>630</v>
      </c>
      <c r="U303" s="185">
        <v>0</v>
      </c>
      <c r="V303" s="49" t="s">
        <v>1342</v>
      </c>
      <c r="W303" s="49" t="s">
        <v>1343</v>
      </c>
      <c r="X303" s="157"/>
    </row>
    <row r="304" spans="2:24" ht="123" customHeight="1">
      <c r="B304" s="114">
        <v>43076</v>
      </c>
      <c r="C304" s="187" t="s">
        <v>1346</v>
      </c>
      <c r="D304" s="176" t="s">
        <v>842</v>
      </c>
      <c r="E304" s="188" t="s">
        <v>1347</v>
      </c>
      <c r="F304" s="177">
        <v>43077</v>
      </c>
      <c r="G304" s="195" t="s">
        <v>1277</v>
      </c>
      <c r="H304" s="196" t="s">
        <v>217</v>
      </c>
      <c r="I304" s="196" t="s">
        <v>218</v>
      </c>
      <c r="J304" s="48" t="s">
        <v>219</v>
      </c>
      <c r="K304" s="179">
        <v>2963</v>
      </c>
      <c r="L304" s="180">
        <v>43088</v>
      </c>
      <c r="M304" s="46" t="s">
        <v>1348</v>
      </c>
      <c r="N304" s="181" t="s">
        <v>1349</v>
      </c>
      <c r="O304" s="182">
        <v>0.5</v>
      </c>
      <c r="P304" s="183">
        <v>420</v>
      </c>
      <c r="Q304" s="184">
        <v>0</v>
      </c>
      <c r="R304" s="185">
        <v>210</v>
      </c>
      <c r="S304" s="185">
        <v>0</v>
      </c>
      <c r="T304" s="184">
        <v>210</v>
      </c>
      <c r="U304" s="185">
        <v>0</v>
      </c>
      <c r="V304" s="49" t="s">
        <v>1350</v>
      </c>
      <c r="W304" s="49" t="s">
        <v>1351</v>
      </c>
      <c r="X304" s="157"/>
    </row>
    <row r="305" spans="2:24" ht="123" customHeight="1">
      <c r="B305" s="114">
        <v>43076</v>
      </c>
      <c r="C305" s="47" t="s">
        <v>1352</v>
      </c>
      <c r="D305" s="176" t="s">
        <v>842</v>
      </c>
      <c r="E305" s="192" t="s">
        <v>1353</v>
      </c>
      <c r="F305" s="177">
        <v>43077</v>
      </c>
      <c r="G305" s="178" t="s">
        <v>245</v>
      </c>
      <c r="H305" s="186" t="s">
        <v>246</v>
      </c>
      <c r="I305" s="179" t="s">
        <v>247</v>
      </c>
      <c r="J305" s="48" t="s">
        <v>219</v>
      </c>
      <c r="K305" s="179">
        <v>2963</v>
      </c>
      <c r="L305" s="180">
        <v>43088</v>
      </c>
      <c r="M305" s="46" t="s">
        <v>1348</v>
      </c>
      <c r="N305" s="181" t="s">
        <v>1349</v>
      </c>
      <c r="O305" s="182">
        <v>0.5</v>
      </c>
      <c r="P305" s="183">
        <v>420</v>
      </c>
      <c r="Q305" s="184">
        <v>0</v>
      </c>
      <c r="R305" s="185">
        <v>202.5</v>
      </c>
      <c r="S305" s="185">
        <v>0</v>
      </c>
      <c r="T305" s="193">
        <v>202.5</v>
      </c>
      <c r="U305" s="194">
        <v>0</v>
      </c>
      <c r="V305" s="49" t="s">
        <v>1350</v>
      </c>
      <c r="W305" s="49" t="s">
        <v>1351</v>
      </c>
      <c r="X305" s="157"/>
    </row>
    <row r="306" spans="2:24" ht="123" customHeight="1">
      <c r="B306" s="114">
        <v>43076</v>
      </c>
      <c r="C306" s="187" t="s">
        <v>1354</v>
      </c>
      <c r="D306" s="176" t="s">
        <v>842</v>
      </c>
      <c r="E306" s="188" t="s">
        <v>1355</v>
      </c>
      <c r="F306" s="177">
        <v>43077</v>
      </c>
      <c r="G306" s="178" t="s">
        <v>343</v>
      </c>
      <c r="H306" s="179" t="s">
        <v>344</v>
      </c>
      <c r="I306" s="179" t="s">
        <v>227</v>
      </c>
      <c r="J306" s="48" t="s">
        <v>219</v>
      </c>
      <c r="K306" s="179">
        <v>2963</v>
      </c>
      <c r="L306" s="180">
        <v>43088</v>
      </c>
      <c r="M306" s="46" t="s">
        <v>1348</v>
      </c>
      <c r="N306" s="181" t="s">
        <v>1349</v>
      </c>
      <c r="O306" s="182">
        <v>0.5</v>
      </c>
      <c r="P306" s="183">
        <v>420</v>
      </c>
      <c r="Q306" s="184">
        <v>0</v>
      </c>
      <c r="R306" s="185">
        <v>193.5</v>
      </c>
      <c r="S306" s="185">
        <v>0</v>
      </c>
      <c r="T306" s="184">
        <v>193.5</v>
      </c>
      <c r="U306" s="185">
        <v>0</v>
      </c>
      <c r="V306" s="49" t="s">
        <v>1350</v>
      </c>
      <c r="W306" s="49" t="s">
        <v>1351</v>
      </c>
      <c r="X306" s="157"/>
    </row>
    <row r="307" spans="2:24" ht="147.75" customHeight="1">
      <c r="B307" s="114">
        <v>43078</v>
      </c>
      <c r="C307" s="176" t="s">
        <v>1356</v>
      </c>
      <c r="D307" s="176" t="s">
        <v>842</v>
      </c>
      <c r="E307" s="176" t="s">
        <v>1357</v>
      </c>
      <c r="F307" s="177">
        <v>43080</v>
      </c>
      <c r="G307" s="178" t="s">
        <v>394</v>
      </c>
      <c r="H307" s="179" t="s">
        <v>395</v>
      </c>
      <c r="I307" s="179" t="s">
        <v>227</v>
      </c>
      <c r="J307" s="48" t="s">
        <v>219</v>
      </c>
      <c r="K307" s="179">
        <v>2963</v>
      </c>
      <c r="L307" s="180">
        <v>43088</v>
      </c>
      <c r="M307" s="46" t="s">
        <v>1358</v>
      </c>
      <c r="N307" s="181" t="s">
        <v>1359</v>
      </c>
      <c r="O307" s="182">
        <v>1.5</v>
      </c>
      <c r="P307" s="183">
        <v>420</v>
      </c>
      <c r="Q307" s="184">
        <v>630</v>
      </c>
      <c r="R307" s="185">
        <v>0</v>
      </c>
      <c r="S307" s="185">
        <v>0</v>
      </c>
      <c r="T307" s="184">
        <v>630</v>
      </c>
      <c r="U307" s="185">
        <v>0</v>
      </c>
      <c r="V307" s="49" t="s">
        <v>1360</v>
      </c>
      <c r="W307" s="49" t="s">
        <v>1361</v>
      </c>
      <c r="X307" s="157"/>
    </row>
    <row r="308" spans="2:24" ht="146.25" customHeight="1">
      <c r="B308" s="114">
        <v>43078</v>
      </c>
      <c r="C308" s="176" t="s">
        <v>1362</v>
      </c>
      <c r="D308" s="176" t="s">
        <v>842</v>
      </c>
      <c r="E308" s="176" t="s">
        <v>347</v>
      </c>
      <c r="F308" s="177">
        <v>43080</v>
      </c>
      <c r="G308" s="178" t="s">
        <v>1297</v>
      </c>
      <c r="H308" s="179" t="s">
        <v>1298</v>
      </c>
      <c r="I308" s="179" t="s">
        <v>1299</v>
      </c>
      <c r="J308" s="48" t="s">
        <v>219</v>
      </c>
      <c r="K308" s="179">
        <v>2963</v>
      </c>
      <c r="L308" s="180">
        <v>43088</v>
      </c>
      <c r="M308" s="46" t="s">
        <v>1358</v>
      </c>
      <c r="N308" s="181" t="s">
        <v>1359</v>
      </c>
      <c r="O308" s="182">
        <v>1.5</v>
      </c>
      <c r="P308" s="183">
        <v>420</v>
      </c>
      <c r="Q308" s="184">
        <v>630</v>
      </c>
      <c r="R308" s="185">
        <v>0</v>
      </c>
      <c r="S308" s="185">
        <v>0</v>
      </c>
      <c r="T308" s="184">
        <v>630</v>
      </c>
      <c r="U308" s="185">
        <v>0</v>
      </c>
      <c r="V308" s="49" t="s">
        <v>1360</v>
      </c>
      <c r="W308" s="49" t="s">
        <v>1361</v>
      </c>
      <c r="X308" s="157"/>
    </row>
    <row r="309" spans="2:24" ht="138.75" customHeight="1">
      <c r="B309" s="114">
        <v>43059</v>
      </c>
      <c r="C309" s="46" t="s">
        <v>1363</v>
      </c>
      <c r="D309" s="176" t="s">
        <v>1216</v>
      </c>
      <c r="E309" s="46">
        <v>11227</v>
      </c>
      <c r="F309" s="177">
        <v>43063</v>
      </c>
      <c r="G309" s="195" t="s">
        <v>225</v>
      </c>
      <c r="H309" s="196" t="s">
        <v>226</v>
      </c>
      <c r="I309" s="196" t="s">
        <v>227</v>
      </c>
      <c r="J309" s="48" t="s">
        <v>219</v>
      </c>
      <c r="K309" s="179">
        <v>2926</v>
      </c>
      <c r="L309" s="180">
        <v>43087</v>
      </c>
      <c r="M309" s="46" t="s">
        <v>1364</v>
      </c>
      <c r="N309" s="181" t="s">
        <v>1365</v>
      </c>
      <c r="O309" s="182">
        <v>3.5</v>
      </c>
      <c r="P309" s="183">
        <v>420</v>
      </c>
      <c r="Q309" s="184">
        <v>0</v>
      </c>
      <c r="R309" s="185">
        <v>1251</v>
      </c>
      <c r="S309" s="185">
        <v>0</v>
      </c>
      <c r="T309" s="184">
        <v>1251</v>
      </c>
      <c r="U309" s="185">
        <v>0</v>
      </c>
      <c r="V309" s="49" t="s">
        <v>1366</v>
      </c>
      <c r="W309" s="49" t="s">
        <v>1367</v>
      </c>
      <c r="X309" s="157"/>
    </row>
    <row r="310" spans="2:24" ht="138.75" customHeight="1">
      <c r="B310" s="114">
        <v>43059</v>
      </c>
      <c r="C310" s="46">
        <v>1554</v>
      </c>
      <c r="D310" s="176" t="s">
        <v>1216</v>
      </c>
      <c r="E310" s="46">
        <v>11228</v>
      </c>
      <c r="F310" s="177">
        <v>43063</v>
      </c>
      <c r="G310" s="178" t="s">
        <v>259</v>
      </c>
      <c r="H310" s="186" t="s">
        <v>1264</v>
      </c>
      <c r="I310" s="179" t="s">
        <v>261</v>
      </c>
      <c r="J310" s="48" t="s">
        <v>219</v>
      </c>
      <c r="K310" s="179">
        <v>2926</v>
      </c>
      <c r="L310" s="180">
        <v>43087</v>
      </c>
      <c r="M310" s="46" t="s">
        <v>1364</v>
      </c>
      <c r="N310" s="181" t="s">
        <v>1365</v>
      </c>
      <c r="O310" s="182">
        <v>3.5</v>
      </c>
      <c r="P310" s="183">
        <v>420</v>
      </c>
      <c r="Q310" s="184">
        <v>1470</v>
      </c>
      <c r="R310" s="185">
        <v>0</v>
      </c>
      <c r="S310" s="185">
        <v>209.5</v>
      </c>
      <c r="T310" s="184">
        <v>1260.5</v>
      </c>
      <c r="U310" s="185">
        <v>0</v>
      </c>
      <c r="V310" s="49" t="s">
        <v>1366</v>
      </c>
      <c r="W310" s="49" t="s">
        <v>1367</v>
      </c>
      <c r="X310" s="157"/>
    </row>
    <row r="311" spans="2:24" ht="138.75" customHeight="1">
      <c r="B311" s="114">
        <v>43066</v>
      </c>
      <c r="C311" s="187" t="s">
        <v>1368</v>
      </c>
      <c r="D311" s="176" t="s">
        <v>1216</v>
      </c>
      <c r="E311" s="188" t="s">
        <v>1369</v>
      </c>
      <c r="F311" s="177">
        <v>43073</v>
      </c>
      <c r="G311" s="178" t="s">
        <v>240</v>
      </c>
      <c r="H311" s="179" t="s">
        <v>241</v>
      </c>
      <c r="I311" s="179" t="s">
        <v>242</v>
      </c>
      <c r="J311" s="48" t="s">
        <v>219</v>
      </c>
      <c r="K311" s="179">
        <v>2926</v>
      </c>
      <c r="L311" s="180">
        <v>43087</v>
      </c>
      <c r="M311" s="46" t="s">
        <v>228</v>
      </c>
      <c r="N311" s="181" t="s">
        <v>1370</v>
      </c>
      <c r="O311" s="182">
        <v>4.5</v>
      </c>
      <c r="P311" s="183">
        <v>420</v>
      </c>
      <c r="Q311" s="184">
        <v>1890</v>
      </c>
      <c r="R311" s="185">
        <v>0</v>
      </c>
      <c r="S311" s="185">
        <v>5</v>
      </c>
      <c r="T311" s="184">
        <v>1885</v>
      </c>
      <c r="U311" s="185">
        <v>0</v>
      </c>
      <c r="V311" s="49" t="s">
        <v>1371</v>
      </c>
      <c r="W311" s="49" t="s">
        <v>1372</v>
      </c>
      <c r="X311" s="157"/>
    </row>
    <row r="312" spans="2:24" ht="138.75" customHeight="1">
      <c r="B312" s="114">
        <v>43066</v>
      </c>
      <c r="C312" s="187" t="s">
        <v>1373</v>
      </c>
      <c r="D312" s="176" t="s">
        <v>1216</v>
      </c>
      <c r="E312" s="188" t="s">
        <v>1374</v>
      </c>
      <c r="F312" s="177">
        <v>43073</v>
      </c>
      <c r="G312" s="189" t="s">
        <v>233</v>
      </c>
      <c r="H312" s="190" t="s">
        <v>1375</v>
      </c>
      <c r="I312" s="191" t="s">
        <v>235</v>
      </c>
      <c r="J312" s="48" t="s">
        <v>219</v>
      </c>
      <c r="K312" s="179">
        <v>2926</v>
      </c>
      <c r="L312" s="180">
        <v>43087</v>
      </c>
      <c r="M312" s="46" t="s">
        <v>228</v>
      </c>
      <c r="N312" s="181" t="s">
        <v>1370</v>
      </c>
      <c r="O312" s="182">
        <v>4.5</v>
      </c>
      <c r="P312" s="183">
        <v>420</v>
      </c>
      <c r="Q312" s="184">
        <v>1890</v>
      </c>
      <c r="R312" s="185">
        <v>0</v>
      </c>
      <c r="S312" s="185">
        <v>5</v>
      </c>
      <c r="T312" s="184">
        <v>1885</v>
      </c>
      <c r="U312" s="185">
        <v>0</v>
      </c>
      <c r="V312" s="49" t="s">
        <v>1371</v>
      </c>
      <c r="W312" s="49" t="s">
        <v>1372</v>
      </c>
      <c r="X312" s="157"/>
    </row>
    <row r="313" spans="2:24" ht="137.25" customHeight="1">
      <c r="B313" s="114">
        <v>42984</v>
      </c>
      <c r="C313" s="46" t="s">
        <v>1376</v>
      </c>
      <c r="D313" s="176" t="s">
        <v>217</v>
      </c>
      <c r="E313" s="46">
        <v>11180</v>
      </c>
      <c r="F313" s="177">
        <v>42986</v>
      </c>
      <c r="G313" s="178" t="s">
        <v>1173</v>
      </c>
      <c r="H313" s="179" t="s">
        <v>1174</v>
      </c>
      <c r="I313" s="179" t="s">
        <v>1175</v>
      </c>
      <c r="J313" s="48" t="s">
        <v>219</v>
      </c>
      <c r="K313" s="179">
        <v>2925</v>
      </c>
      <c r="L313" s="180">
        <v>43087</v>
      </c>
      <c r="M313" s="46" t="s">
        <v>1010</v>
      </c>
      <c r="N313" s="181" t="s">
        <v>996</v>
      </c>
      <c r="O313" s="182">
        <v>1.5</v>
      </c>
      <c r="P313" s="183">
        <v>420</v>
      </c>
      <c r="Q313" s="184">
        <v>630</v>
      </c>
      <c r="R313" s="185">
        <v>0</v>
      </c>
      <c r="S313" s="185">
        <v>7.5</v>
      </c>
      <c r="T313" s="184">
        <v>622.5</v>
      </c>
      <c r="U313" s="185">
        <v>0</v>
      </c>
      <c r="V313" s="49" t="s">
        <v>1377</v>
      </c>
      <c r="W313" s="49" t="s">
        <v>1378</v>
      </c>
      <c r="X313" s="157"/>
    </row>
    <row r="314" spans="2:24" ht="137.25" customHeight="1">
      <c r="B314" s="114">
        <v>43044</v>
      </c>
      <c r="C314" s="46" t="s">
        <v>1379</v>
      </c>
      <c r="D314" s="176" t="s">
        <v>1216</v>
      </c>
      <c r="E314" s="46">
        <v>11203</v>
      </c>
      <c r="F314" s="177">
        <v>43045</v>
      </c>
      <c r="G314" s="178" t="s">
        <v>259</v>
      </c>
      <c r="H314" s="186" t="s">
        <v>1264</v>
      </c>
      <c r="I314" s="179" t="s">
        <v>261</v>
      </c>
      <c r="J314" s="48" t="s">
        <v>219</v>
      </c>
      <c r="K314" s="179">
        <v>2925</v>
      </c>
      <c r="L314" s="180">
        <v>43087</v>
      </c>
      <c r="M314" s="46" t="s">
        <v>771</v>
      </c>
      <c r="N314" s="181" t="s">
        <v>1380</v>
      </c>
      <c r="O314" s="182">
        <v>1</v>
      </c>
      <c r="P314" s="183">
        <v>420</v>
      </c>
      <c r="Q314" s="184">
        <v>420</v>
      </c>
      <c r="R314" s="185">
        <v>0</v>
      </c>
      <c r="S314" s="185">
        <v>14</v>
      </c>
      <c r="T314" s="184">
        <v>406</v>
      </c>
      <c r="U314" s="185">
        <v>0</v>
      </c>
      <c r="V314" s="49" t="s">
        <v>1381</v>
      </c>
      <c r="W314" s="49" t="s">
        <v>1382</v>
      </c>
      <c r="X314" s="157"/>
    </row>
    <row r="315" spans="2:24" ht="137.25" customHeight="1">
      <c r="B315" s="114">
        <v>43044</v>
      </c>
      <c r="C315" s="187" t="s">
        <v>1383</v>
      </c>
      <c r="D315" s="176" t="s">
        <v>1216</v>
      </c>
      <c r="E315" s="188" t="s">
        <v>1384</v>
      </c>
      <c r="F315" s="177">
        <v>43045</v>
      </c>
      <c r="G315" s="195" t="s">
        <v>225</v>
      </c>
      <c r="H315" s="196" t="s">
        <v>226</v>
      </c>
      <c r="I315" s="196" t="s">
        <v>227</v>
      </c>
      <c r="J315" s="48" t="s">
        <v>219</v>
      </c>
      <c r="K315" s="179">
        <v>2925</v>
      </c>
      <c r="L315" s="180">
        <v>43087</v>
      </c>
      <c r="M315" s="46" t="s">
        <v>771</v>
      </c>
      <c r="N315" s="181" t="s">
        <v>1380</v>
      </c>
      <c r="O315" s="182">
        <v>1</v>
      </c>
      <c r="P315" s="183">
        <v>420</v>
      </c>
      <c r="Q315" s="184">
        <v>420</v>
      </c>
      <c r="R315" s="185">
        <v>0</v>
      </c>
      <c r="S315" s="185">
        <v>7</v>
      </c>
      <c r="T315" s="184">
        <v>413</v>
      </c>
      <c r="U315" s="185">
        <v>0</v>
      </c>
      <c r="V315" s="49" t="s">
        <v>1381</v>
      </c>
      <c r="W315" s="49" t="s">
        <v>1382</v>
      </c>
      <c r="X315" s="157"/>
    </row>
    <row r="316" spans="2:24" ht="175.5" customHeight="1">
      <c r="B316" s="114">
        <v>43057</v>
      </c>
      <c r="C316" s="187" t="s">
        <v>1385</v>
      </c>
      <c r="D316" s="176" t="s">
        <v>1216</v>
      </c>
      <c r="E316" s="188" t="s">
        <v>1386</v>
      </c>
      <c r="F316" s="177">
        <v>43066</v>
      </c>
      <c r="G316" s="189" t="s">
        <v>417</v>
      </c>
      <c r="H316" s="190" t="s">
        <v>450</v>
      </c>
      <c r="I316" s="191" t="s">
        <v>385</v>
      </c>
      <c r="J316" s="48" t="s">
        <v>219</v>
      </c>
      <c r="K316" s="179">
        <v>2925</v>
      </c>
      <c r="L316" s="180">
        <v>43087</v>
      </c>
      <c r="M316" s="46" t="s">
        <v>1387</v>
      </c>
      <c r="N316" s="181" t="s">
        <v>1388</v>
      </c>
      <c r="O316" s="182">
        <v>6.5</v>
      </c>
      <c r="P316" s="183">
        <v>420</v>
      </c>
      <c r="Q316" s="184">
        <v>2730</v>
      </c>
      <c r="R316" s="185">
        <v>0</v>
      </c>
      <c r="S316" s="185">
        <v>0.5</v>
      </c>
      <c r="T316" s="184">
        <v>2729.5</v>
      </c>
      <c r="U316" s="185">
        <v>0</v>
      </c>
      <c r="V316" s="49" t="s">
        <v>1389</v>
      </c>
      <c r="W316" s="49" t="s">
        <v>1390</v>
      </c>
      <c r="X316" s="157"/>
    </row>
    <row r="317" spans="2:24" ht="183" customHeight="1">
      <c r="B317" s="114">
        <v>43057</v>
      </c>
      <c r="C317" s="192" t="s">
        <v>1391</v>
      </c>
      <c r="D317" s="176" t="s">
        <v>1216</v>
      </c>
      <c r="E317" s="192" t="s">
        <v>1392</v>
      </c>
      <c r="F317" s="177">
        <v>43066</v>
      </c>
      <c r="G317" s="178" t="s">
        <v>383</v>
      </c>
      <c r="H317" s="186" t="s">
        <v>384</v>
      </c>
      <c r="I317" s="191" t="s">
        <v>385</v>
      </c>
      <c r="J317" s="48" t="s">
        <v>219</v>
      </c>
      <c r="K317" s="179">
        <v>2925</v>
      </c>
      <c r="L317" s="180">
        <v>43087</v>
      </c>
      <c r="M317" s="46" t="s">
        <v>1387</v>
      </c>
      <c r="N317" s="181" t="s">
        <v>1388</v>
      </c>
      <c r="O317" s="182">
        <v>6.5</v>
      </c>
      <c r="P317" s="183">
        <v>420</v>
      </c>
      <c r="Q317" s="184">
        <v>2730</v>
      </c>
      <c r="R317" s="185">
        <v>0</v>
      </c>
      <c r="S317" s="185">
        <v>11</v>
      </c>
      <c r="T317" s="193">
        <v>2719</v>
      </c>
      <c r="U317" s="194">
        <v>0</v>
      </c>
      <c r="V317" s="49" t="s">
        <v>1389</v>
      </c>
      <c r="W317" s="49" t="s">
        <v>1390</v>
      </c>
      <c r="X317" s="157"/>
    </row>
    <row r="318" spans="2:24" ht="19.5" customHeight="1" hidden="1">
      <c r="B318" s="114"/>
      <c r="C318" s="161"/>
      <c r="D318" s="47"/>
      <c r="E318" s="161"/>
      <c r="F318" s="99"/>
      <c r="G318" s="47"/>
      <c r="H318" s="105"/>
      <c r="I318" s="46"/>
      <c r="J318" s="48"/>
      <c r="K318" s="73"/>
      <c r="L318" s="23"/>
      <c r="M318" s="162"/>
      <c r="N318" s="49"/>
      <c r="O318" s="162"/>
      <c r="P318" s="82"/>
      <c r="Q318" s="152"/>
      <c r="R318" s="39"/>
      <c r="S318" s="39"/>
      <c r="T318" s="152">
        <f>Q318+R318-S318</f>
        <v>0</v>
      </c>
      <c r="U318" s="39"/>
      <c r="V318" s="136"/>
      <c r="W318" s="208"/>
      <c r="X318" s="157"/>
    </row>
    <row r="319" spans="2:24" ht="19.5" customHeight="1" hidden="1">
      <c r="B319" s="114"/>
      <c r="C319" s="161"/>
      <c r="D319" s="47"/>
      <c r="E319" s="161"/>
      <c r="F319" s="99"/>
      <c r="G319" s="47"/>
      <c r="H319" s="105"/>
      <c r="I319" s="46"/>
      <c r="J319" s="48"/>
      <c r="K319" s="73"/>
      <c r="L319" s="23"/>
      <c r="M319" s="162"/>
      <c r="N319" s="49"/>
      <c r="O319" s="162"/>
      <c r="P319" s="82"/>
      <c r="Q319" s="152"/>
      <c r="R319" s="39"/>
      <c r="S319" s="39"/>
      <c r="T319" s="152">
        <f>Q319+R319-S319</f>
        <v>0</v>
      </c>
      <c r="U319" s="39"/>
      <c r="V319" s="136"/>
      <c r="W319" s="208"/>
      <c r="X319" s="157"/>
    </row>
    <row r="320" spans="2:24" ht="19.5" customHeight="1" hidden="1">
      <c r="B320" s="98"/>
      <c r="C320" s="51"/>
      <c r="D320" s="47"/>
      <c r="E320" s="51"/>
      <c r="F320" s="99"/>
      <c r="G320" s="47"/>
      <c r="H320" s="105"/>
      <c r="I320" s="46"/>
      <c r="J320" s="48"/>
      <c r="K320" s="73"/>
      <c r="L320" s="23"/>
      <c r="M320" s="50"/>
      <c r="N320" s="49"/>
      <c r="O320" s="50"/>
      <c r="P320" s="82"/>
      <c r="Q320" s="17"/>
      <c r="R320" s="39"/>
      <c r="S320" s="39"/>
      <c r="T320" s="17">
        <f>Q320+R320-S320</f>
        <v>0</v>
      </c>
      <c r="U320" s="39"/>
      <c r="V320" s="136"/>
      <c r="W320" s="136"/>
      <c r="X320" s="157"/>
    </row>
    <row r="321" spans="2:24" ht="19.5" customHeight="1" hidden="1">
      <c r="B321" s="98"/>
      <c r="C321" s="51"/>
      <c r="D321" s="47"/>
      <c r="E321" s="51"/>
      <c r="F321" s="99"/>
      <c r="G321" s="51"/>
      <c r="H321" s="50"/>
      <c r="I321" s="44"/>
      <c r="J321" s="48"/>
      <c r="K321" s="73"/>
      <c r="L321" s="23"/>
      <c r="M321" s="50"/>
      <c r="N321" s="49"/>
      <c r="O321" s="50"/>
      <c r="P321" s="82"/>
      <c r="Q321" s="17"/>
      <c r="R321" s="39"/>
      <c r="S321" s="39"/>
      <c r="T321" s="17">
        <f>Q321+R321-S321</f>
        <v>0</v>
      </c>
      <c r="U321" s="39"/>
      <c r="V321" s="136"/>
      <c r="W321" s="136"/>
      <c r="X321" s="157"/>
    </row>
    <row r="322" spans="2:24" ht="19.5" customHeight="1" hidden="1">
      <c r="B322" s="98"/>
      <c r="C322" s="46"/>
      <c r="D322" s="47"/>
      <c r="E322" s="46"/>
      <c r="F322" s="99"/>
      <c r="G322" s="47"/>
      <c r="H322" s="105"/>
      <c r="I322" s="46"/>
      <c r="J322" s="48"/>
      <c r="K322" s="73"/>
      <c r="L322" s="23"/>
      <c r="M322" s="46"/>
      <c r="N322" s="49"/>
      <c r="O322" s="46"/>
      <c r="P322" s="81"/>
      <c r="Q322" s="16"/>
      <c r="R322" s="39"/>
      <c r="S322" s="39"/>
      <c r="T322" s="16">
        <f>Q322+R322-S322</f>
        <v>0</v>
      </c>
      <c r="U322" s="39"/>
      <c r="V322" s="135"/>
      <c r="W322" s="135"/>
      <c r="X322" s="159"/>
    </row>
    <row r="323" spans="2:24" s="106" customFormat="1" ht="19.5" customHeight="1">
      <c r="B323" s="214"/>
      <c r="C323" s="215"/>
      <c r="D323" s="215"/>
      <c r="E323" s="215"/>
      <c r="F323" s="216"/>
      <c r="G323" s="215"/>
      <c r="H323" s="217"/>
      <c r="I323" s="218"/>
      <c r="J323" s="218"/>
      <c r="K323" s="219"/>
      <c r="L323" s="220"/>
      <c r="M323" s="217"/>
      <c r="N323" s="218"/>
      <c r="O323" s="221"/>
      <c r="P323" s="222"/>
      <c r="Q323" s="222">
        <f>SUBTOTAL(109,Q2:Q322)</f>
        <v>244350</v>
      </c>
      <c r="R323" s="222">
        <f>SUBTOTAL(109,R2:R322)</f>
        <v>11286.260000000002</v>
      </c>
      <c r="S323" s="222">
        <f>SUBTOTAL(109,S2:S322)</f>
        <v>56295.750000000015</v>
      </c>
      <c r="T323" s="222">
        <f>SUBTOTAL(109,T2:T322)</f>
        <v>199340.50999999998</v>
      </c>
      <c r="U323" s="223"/>
      <c r="V323" s="224"/>
      <c r="W323" s="224"/>
      <c r="X323" s="225"/>
    </row>
  </sheetData>
  <sheetProtection/>
  <protectedRanges>
    <protectedRange password="C78B" sqref="F2:F3 H18:I18 I15 H41 H14:L14 P7:P8 P16:S16 Q6:S8 I19 H24:J24 H25:I25 I34 C26:D26 U26 H39:I39 K44:L44 F47:F54 C38 F39:F42 F38:G38 B45 B43:C43 F44:F45 K41:S42 H72:J72 J71 I40:I42 L37 F37 F36:M36 C6:D8 G6:N8 H5:S5 V5:W8 C11:D11 H11 I10:I13 J11 L11:N11 O9:S15 F5:F20 G20:M20 L15:L16 M14:M15 D19 L19:M19 V10:V15 K17:M18 O17:S20 V17:V20 W18:W20 C20:D23 F21:S23 M2:S3 V2:V4 B2:B35 C29:D29 F29:S29 G26:J26 F24:F28 I28:J28 M28:S28 F30:F35 I38:J38 B37:B42 H27:S27 K12:L13 K4:P4 H3:L3 K9:L10 K24:S25 M26:S26 B36:C36 Q46:S47 N46:N47 H35:J35 N35:S40 H30:J33 M30:S34 J55 H51:I51 B48:B54 H53:I54 I56 H52:J52 K39:L40 V48:W54 F43:J43 H48:J50 M48:S52 K53:S54 H46:L47 H44:J45 M43:S45 V21:W45 B44:D44" name="Rango1"/>
    <protectedRange password="C78B" sqref="O62:Q63 I70 K55:L57 R55:S67 I64:I65 L63 K59:L59 O65:Q67 K65:L65 K69:L70 I78 K45:L45 K43:L43 K61:L61 K48:L52 P55:P61 O64:P64 R71:S78 O68:S70 O71:Q72" name="Rango1_2"/>
    <protectedRange password="C78B" sqref="I55" name="Rango1_8_1_3"/>
    <protectedRange password="C78B" sqref="I57" name="Rango1_12_5"/>
    <protectedRange password="C78B" sqref="C55 F55" name="Rango1_5_1"/>
    <protectedRange password="C78B" sqref="O55:O56" name="Rango1_6_1"/>
    <protectedRange password="C78B" sqref="T55 Q55:Q56" name="Rango1_7_2"/>
    <protectedRange password="C78B" sqref="V55:V56" name="Rango1_8_2"/>
    <protectedRange password="C78B" sqref="J57" name="Rango1_4_1_1_1"/>
    <protectedRange password="C78B" sqref="C56 F56 B55:B56" name="Rango1_9_1"/>
    <protectedRange password="C78B" sqref="T56" name="Rango1_11_1"/>
    <protectedRange password="C78B" sqref="C57 F57" name="Rango1_14_1"/>
    <protectedRange password="C78B" sqref="V57:W57 W55:W56" name="Rango1_15_1"/>
    <protectedRange password="C78B" sqref="T58:T59" name="Rango1_19_1"/>
    <protectedRange password="C78B" sqref="H59" name="Rango1_7_1_1"/>
    <protectedRange password="C78B" sqref="M61 O61" name="Rango1_26_1"/>
    <protectedRange password="C78B" sqref="F58:L58 F60:L60 B46:D46 F46:G46 B47 D47 M46:M47 O46:P47 F59 I59:J59 F61:J61 F63:K63 M63:N63 B57 D57 F62:N62 V58:W63 B58:D63 V73:W74 B66:D68 V66:W68 B73:D76 V76:W76 N71:N72 F68:J68 M68:N69 F66:N67 K71:L71 D77 D69:D70 F73:N76 N77:N78 B100:D100 F100:N100 V100:X100" name="Rango1_31_1"/>
    <protectedRange password="C78B" sqref="J64:J65 J78" name="Rango1_4_4_2"/>
    <protectedRange password="C78B" sqref="B69:B70" name="Rango1_36_1"/>
    <protectedRange password="C78B" sqref="M70" name="Rango1_37_1"/>
    <protectedRange password="C78B" sqref="J69:J70" name="Rango1_4_1_7_1"/>
    <protectedRange password="C78B" sqref="K72:L72 K77:L77 F77:F78" name="Rango1_1"/>
    <protectedRange password="C78B" sqref="M77:M78" name="Rango1_42"/>
    <protectedRange password="C78B" sqref="P73:P78" name="Rango1_4"/>
    <protectedRange password="C78B" sqref="Q73:Q74" name="Rango1_7"/>
    <protectedRange password="C78B" sqref="T73:T74" name="Rango1_7_1"/>
    <protectedRange password="C78B" sqref="T75" name="Rango1_11_2"/>
    <protectedRange password="C78B" sqref="T77:T78" name="Rango1_19"/>
    <protectedRange password="C78B" sqref="K79:L83 K86:L86 K89:L90 K98:L98 K92:L93" name="Rango1_5"/>
    <protectedRange password="C78B" sqref="N70 N55:N60 N64:N65" name="Rango1_6"/>
    <protectedRange password="C78B" sqref="N61" name="Rango1_25_2"/>
    <protectedRange password="C78B" sqref="H65" name="Rango1_12_5_2"/>
    <protectedRange password="C78B" sqref="K323:L323" name="Rango1_45"/>
    <protectedRange password="C78B" sqref="F79:F90 F92:F93" name="Rango1_22"/>
    <protectedRange password="C78B" sqref="J83:J90 J79:J80 J92:J93" name="Rango1_4_1_1_3_9"/>
    <protectedRange password="C78B" sqref="B79:C90 D82 H82:J82 M82:N82 V82:W82 B92:C93 B91:D91 F91:N91 V91:X91 B101:D102 F101:N102 V101:X102 B104:D104 F104:O104 V104:X104 B110:D110 F110:O110 V110:X110 B115:D115 F115:O115 V115:W115" name="Rango1_13_13"/>
    <protectedRange password="C78B" sqref="I79:I81 I83:I90 I92:I93" name="Rango1_8_1_3_1_8"/>
    <protectedRange password="C78B" sqref="N94 N79:Q81 N83:Q90 O82:Q82 N92:Q93 O91:Q91" name="Rango1_56"/>
    <protectedRange password="C78B" sqref="R79:S93" name="Rango1_57"/>
    <protectedRange password="C78B" sqref="V79:V81 V83:V90 V92:V93" name="Rango1_16_11"/>
    <protectedRange password="C78B" sqref="W79:W81 W83:W90 W92:W93" name="Rango1_16_12"/>
    <protectedRange password="C78B" sqref="F94:F99" name="Rango1_14"/>
    <protectedRange password="C78B" sqref="J94:J99" name="Rango1_4_1_1_3_10"/>
    <protectedRange password="C78B" sqref="B94:C99" name="Rango1_13_14"/>
    <protectedRange password="C78B" sqref="I97:I99 I94:I95" name="Rango1_8_1_3_1_9"/>
    <protectedRange password="C78B" sqref="O94:Q94 N95:Q99 O100:Q100" name="Rango1_24"/>
    <protectedRange password="C78B" sqref="V94:W99" name="Rango1_16_13"/>
    <protectedRange password="C78B" sqref="O101:S101" name="Rango1_58"/>
    <protectedRange password="C78B" sqref="R102:S109" name="Rango1_59"/>
    <protectedRange password="C78B" sqref="F103" name="Rango1_60"/>
    <protectedRange password="C78B" sqref="J103" name="Rango1_4_1_1_3_13"/>
    <protectedRange password="C78B" sqref="B103:C103" name="Rango1_13_17"/>
    <protectedRange password="C78B" sqref="N103:Q103 O102:Q102" name="Rango1_61"/>
    <protectedRange password="C78B" sqref="V103:W103" name="Rango1_16_15"/>
    <protectedRange password="C78B" sqref="K108:L108" name="Rango1_62"/>
    <protectedRange password="C78B" sqref="F105:F109" name="Rango1_62_1"/>
    <protectedRange password="C78B" sqref="J105:J109" name="Rango1_4_1_1_3_14"/>
    <protectedRange password="C78B" sqref="B105:C109" name="Rango1_13_18"/>
    <protectedRange password="C78B" sqref="I105:I109" name="Rango1_8_1_3_1_13"/>
    <protectedRange password="C78B" sqref="P104:Q104 N107:Q109 O105:Q106" name="Rango1_64"/>
    <protectedRange password="C78B" sqref="V105:W109" name="Rango1_16_16"/>
    <protectedRange password="C78B" sqref="F111:F114 F116:F131" name="Rango1_60_1"/>
    <protectedRange password="C78B" sqref="B116 B111:C114 D121 H121:J121 M121:N121 V121:W121 B117:C131" name="Rango1_13_17_1"/>
    <protectedRange password="C78B" sqref="I111:I114 I117:I120 I122:I131" name="Rango1_8_1_3_1_12_1"/>
    <protectedRange password="C78B" sqref="K121:L121 K111:L114 K106:L106 K119:L119 K116:L117 K124:L131" name="Rango1_8"/>
    <protectedRange password="C78B" sqref="J111:J114 J122:J131 J116:J120" name="Rango1_4_1_1_3_13_1"/>
    <protectedRange password="C78B" sqref="N105:N106 N111:O114 O121 N116:O120 N122:O131" name="Rango1_62_2"/>
    <protectedRange password="C78B" sqref="P110:Q131" name="Rango1_62_4"/>
    <protectedRange password="C78B" sqref="S110:S131" name="Rango1_33"/>
    <protectedRange password="C78B" sqref="V117:W120 W116 V111:W114 W123:W131" name="Rango1_16_16_1"/>
    <protectedRange password="C78B" sqref="R184:S187 K184:L187" name="Rango1_47"/>
    <protectedRange password="C78B" sqref="F184:F187" name="Rango1_60_6"/>
    <protectedRange password="C78B" sqref="J184:J187" name="Rango1_4_1_1_3_13_6"/>
    <protectedRange password="C78B" sqref="B184:C187" name="Rango1_13_17_6"/>
    <protectedRange password="C78B" sqref="I186:I187" name="Rango1_8_1_3_1_12_6"/>
    <protectedRange password="C78B" sqref="T184:T187 N184:Q187" name="Rango1_62_8"/>
    <protectedRange password="C78B" sqref="V184:W187" name="Rango1_16_16_6"/>
    <protectedRange password="C78B" sqref="R188:S190 K188:L190" name="Rango1_10"/>
    <protectedRange password="C78B" sqref="F188:F190" name="Rango1_60_7"/>
    <protectedRange password="C78B" sqref="J188:J190" name="Rango1_4_1_1_3_13_7"/>
    <protectedRange password="C78B" sqref="B188:C190" name="Rango1_13_17_7"/>
    <protectedRange password="C78B" sqref="I190" name="Rango1_8_1_3_1_12_7"/>
    <protectedRange password="C78B" sqref="T188:T190 N188:Q190" name="Rango1_62_9"/>
    <protectedRange password="C78B" sqref="V188:W190" name="Rango1_16_16_7"/>
    <protectedRange password="C78B" sqref="R318:S321 K318:L321" name="Rango1_49"/>
    <protectedRange password="C78B" sqref="F318:F321" name="Rango1_60_15"/>
    <protectedRange password="C78B" sqref="J318:J321" name="Rango1_4_1_1_3_13_15"/>
    <protectedRange password="C78B" sqref="B318:C321" name="Rango1_13_17_15"/>
    <protectedRange password="C78B" sqref="T318:T321 N318:Q321" name="Rango1_62_17"/>
    <protectedRange password="C78B" sqref="V318:W321" name="Rango1_16_16_15"/>
    <protectedRange password="C78B" sqref="R322:S322 K322:L322" name="Rango1_69"/>
    <protectedRange password="C78B" sqref="F322" name="Rango1_60_18"/>
    <protectedRange password="C78B" sqref="J322" name="Rango1_4_1_1_3_13_18"/>
    <protectedRange password="C78B" sqref="B322:C322" name="Rango1_13_17_18"/>
    <protectedRange password="C78B" sqref="T322 N322:Q322" name="Rango1_62_20"/>
    <protectedRange password="C78B" sqref="V322:W322" name="Rango1_16_16_18"/>
    <protectedRange password="C78B" sqref="R132:S140 K132:L140" name="Rango1_3"/>
    <protectedRange password="C78B" sqref="F132:F140" name="Rango1_60_11"/>
    <protectedRange password="C78B" sqref="J132:J140" name="Rango1_4_1_1_3_13_11"/>
    <protectedRange password="C78B" sqref="B138 B132:C137 B139:C140" name="Rango1_13_17_11"/>
    <protectedRange password="C78B" sqref="I132 I134 I139" name="Rango1_8_1_3_1_12_11"/>
    <protectedRange password="C78B" sqref="T132:T140 N132:Q140" name="Rango1_62_13"/>
    <protectedRange password="C78B" sqref="V132:W138 W139:W140" name="Rango1_16_16_11"/>
    <protectedRange password="C78B" sqref="K141:L157 R141:S157" name="Rango1_12"/>
    <protectedRange password="C78B" sqref="F141:F157" name="Rango1_60_17"/>
    <protectedRange password="C78B" sqref="J141:J157" name="Rango1_4_1_1_3_13_17"/>
    <protectedRange password="C78B" sqref="B148 B141:C147 B149:C157" name="Rango1_13_17_17"/>
    <protectedRange password="C78B" sqref="I143 I151 I141 I149 I155:I157" name="Rango1_8_1_3_1_12_17"/>
    <protectedRange password="C78B" sqref="N141:Q157 T141:T157" name="Rango1_62_19"/>
    <protectedRange password="C78B" sqref="W150 V141:W149 V151:W157" name="Rango1_16_16_17"/>
    <protectedRange password="C78B" sqref="R158:S163 K158:L163" name="Rango1_16"/>
    <protectedRange password="C78B" sqref="F158:F163" name="Rango1_60_20"/>
    <protectedRange password="C78B" sqref="J158:J163" name="Rango1_4_1_1_3_13_20"/>
    <protectedRange password="C78B" sqref="B158:C163" name="Rango1_13_17_20"/>
    <protectedRange password="C78B" sqref="I158 I160 I162:I163" name="Rango1_8_1_3_1_12_19"/>
    <protectedRange password="C78B" sqref="T158:T163 N158:Q163" name="Rango1_62_22"/>
    <protectedRange password="C78B" sqref="V158:W163" name="Rango1_16_16_20"/>
    <protectedRange password="C78B" sqref="R164:S174 K164:L174" name="Rango1_13"/>
    <protectedRange password="C78B" sqref="F164:F174" name="Rango1_60_3"/>
    <protectedRange password="C78B" sqref="J164:J174" name="Rango1_4_1_1_3_13_3"/>
    <protectedRange password="C78B" sqref="B164:C170 B171 B172:C174" name="Rango1_13_17_3"/>
    <protectedRange password="C78B" sqref="I164 I166:I167 I169:I170 I172:I174" name="Rango1_8_1_3_1_12_3"/>
    <protectedRange password="C78B" sqref="T164:T174 N164:Q174" name="Rango1_62_5"/>
    <protectedRange password="C78B" sqref="V164:W174" name="Rango1_16_16_3"/>
    <protectedRange password="C78B" sqref="R175:S183 K175:L183" name="Rango1_17"/>
    <protectedRange password="C78B" sqref="F175:F183" name="Rango1_60_4"/>
    <protectedRange password="C78B" sqref="J175:J183" name="Rango1_4_1_1_3_13_4"/>
    <protectedRange password="C78B" sqref="B175:C181 B182 B183:C183" name="Rango1_13_17_4"/>
    <protectedRange password="C78B" sqref="I175 I177:I178 I180:I183" name="Rango1_8_1_3_1_12_4"/>
    <protectedRange password="C78B" sqref="T175:T183 N175:Q183" name="Rango1_62_6"/>
    <protectedRange password="C78B" sqref="V175:W183" name="Rango1_16_16_4"/>
    <protectedRange password="C78B" sqref="R191:S204 K191:L204" name="Rango1_11"/>
    <protectedRange password="C78B" sqref="F191:F204" name="Rango1_60_5"/>
    <protectedRange password="C78B" sqref="J191:J204" name="Rango1_4_1_1_3_13_5"/>
    <protectedRange password="C78B" sqref="B198 B191:C197 B199:C204" name="Rango1_13_17_5"/>
    <protectedRange password="C78B" sqref="I200 I195" name="Rango1_8_1_3_1_12_5"/>
    <protectedRange password="C78B" sqref="T191:T204 N191:Q204" name="Rango1_62_7"/>
    <protectedRange password="C78B" sqref="V191:W204" name="Rango1_16_16_5"/>
    <protectedRange password="C78B" sqref="R205:S217 K205:L217" name="Rango1_18"/>
    <protectedRange password="C78B" sqref="F205:F217" name="Rango1_60_19"/>
    <protectedRange password="C78B" sqref="J205:J217" name="Rango1_4_1_1_3_13_19"/>
    <protectedRange password="C78B" sqref="B212 B205:C211 B213:C217" name="Rango1_13_17_19"/>
    <protectedRange password="C78B" sqref="I214 I212" name="Rango1_8_1_3_1_12_9"/>
    <protectedRange password="C78B" sqref="T205:T217 N205:Q217" name="Rango1_62_21"/>
    <protectedRange password="C78B" sqref="V205:W217" name="Rango1_16_16_19"/>
    <protectedRange password="C78B" sqref="R218:S228 K218:L228" name="Rango1_9"/>
    <protectedRange password="C78B" sqref="F218:F228" name="Rango1_60_2"/>
    <protectedRange password="C78B" sqref="J218:J228" name="Rango1_4_1_1_3_13_2"/>
    <protectedRange password="C78B" sqref="B218:C224 B225 B226:C228" name="Rango1_13_17_2"/>
    <protectedRange password="C78B" sqref="I227" name="Rango1_8_1_3_1_12_2"/>
    <protectedRange password="C78B" sqref="T218:T228 N218:Q228" name="Rango1_62_3"/>
    <protectedRange password="C78B" sqref="V218:W228" name="Rango1_16_16_2"/>
    <protectedRange password="C78B" sqref="R229:S233 K229:L233" name="Rango1_21"/>
    <protectedRange password="C78B" sqref="F229:F233" name="Rango1_60_10"/>
    <protectedRange password="C78B" sqref="J229:J233" name="Rango1_4_1_1_3_13_10"/>
    <protectedRange password="C78B" sqref="B229:C233" name="Rango1_13_17_10"/>
    <protectedRange password="C78B" sqref="T229:T233 N229:Q233" name="Rango1_62_12"/>
    <protectedRange password="C78B" sqref="V229:W233" name="Rango1_16_16_10"/>
    <protectedRange password="C78B" sqref="R234:S243 K234:L243" name="Rango1_23"/>
    <protectedRange password="C78B" sqref="F234:F243" name="Rango1_60_12"/>
    <protectedRange password="C78B" sqref="J234:J243" name="Rango1_4_1_1_3_13_12"/>
    <protectedRange password="C78B" sqref="B234:C240 B241 B242:C243" name="Rango1_13_17_12"/>
    <protectedRange password="C78B" sqref="I243" name="Rango1_8_1_3_1_12_12"/>
    <protectedRange password="C78B" sqref="T234:T243 N234:Q243" name="Rango1_62_14"/>
    <protectedRange password="C78B" sqref="V234:W243" name="Rango1_16_16_12"/>
    <protectedRange password="C78B" sqref="R244:S250 K244:L250" name="Rango1_27"/>
    <protectedRange password="C78B" sqref="F244:F250" name="Rango1_60_22"/>
    <protectedRange password="C78B" sqref="J244:J250" name="Rango1_4_1_1_3_13_22"/>
    <protectedRange password="C78B" sqref="B244:C250" name="Rango1_13_17_22"/>
    <protectedRange password="C78B" sqref="I246 I248:I249" name="Rango1_8_1_3_1_12_20"/>
    <protectedRange password="C78B" sqref="T244:T250 N244:Q250" name="Rango1_62_24"/>
    <protectedRange password="C78B" sqref="V244:W250" name="Rango1_16_16_22"/>
    <protectedRange password="C78B" sqref="R251:S256 K251:L256" name="Rango1_15"/>
    <protectedRange password="C78B" sqref="F251:F256" name="Rango1_60_8"/>
    <protectedRange password="C78B" sqref="J251:J256" name="Rango1_4_1_1_3_13_8"/>
    <protectedRange password="C78B" sqref="B251:C256" name="Rango1_13_17_8"/>
    <protectedRange password="C78B" sqref="T251:T256 N251:Q256" name="Rango1_62_10"/>
    <protectedRange password="C78B" sqref="V251:W256" name="Rango1_16_16_8"/>
    <protectedRange password="C78B" sqref="R257:S270 K257:L270" name="Rango1_29"/>
    <protectedRange password="C78B" sqref="F257:F270" name="Rango1_60_21"/>
    <protectedRange password="C78B" sqref="J257:J270" name="Rango1_4_1_1_3_13_21"/>
    <protectedRange password="C78B" sqref="B264 B257:C263 B265:C270" name="Rango1_13_17_21"/>
    <protectedRange password="C78B" sqref="I266 I260" name="Rango1_8_1_3_1_12_14"/>
    <protectedRange password="C78B" sqref="T257:T270 N257:Q270" name="Rango1_62_23"/>
    <protectedRange password="C78B" sqref="V257:W270" name="Rango1_16_16_21"/>
    <protectedRange password="C78B" sqref="R271:S275 K271:L275" name="Rango1_32"/>
    <protectedRange password="C78B" sqref="F271:F275" name="Rango1_60_25"/>
    <protectedRange password="C78B" sqref="J271:J275" name="Rango1_4_1_1_3_13_25"/>
    <protectedRange password="C78B" sqref="B271:C275" name="Rango1_13_17_25"/>
    <protectedRange password="C78B" sqref="T271:T275 N271:Q275" name="Rango1_62_27"/>
    <protectedRange password="C78B" sqref="V271:W275" name="Rango1_16_16_25"/>
    <protectedRange password="C78B" sqref="R276:S290 K276:L290" name="Rango1_25"/>
    <protectedRange password="C78B" sqref="F276:F290" name="Rango1_60_13"/>
    <protectedRange password="C78B" sqref="J276:J290" name="Rango1_4_1_1_3_13_13"/>
    <protectedRange password="C78B" sqref="B283 B276:C282 B284:C290" name="Rango1_13_17_13"/>
    <protectedRange password="C78B" sqref="I285 I279" name="Rango1_8_1_3_1_12_8"/>
    <protectedRange password="C78B" sqref="T276:T290 N276:Q290" name="Rango1_62_15"/>
    <protectedRange password="C78B" sqref="V276:W290" name="Rango1_16_16_13"/>
    <protectedRange password="C78B" sqref="R291:S297 K291:L297" name="Rango1_28"/>
    <protectedRange password="C78B" sqref="F291:F297" name="Rango1_60_16"/>
    <protectedRange password="C78B" sqref="J291:J297" name="Rango1_4_1_1_3_13_16"/>
    <protectedRange password="C78B" sqref="B291:C297" name="Rango1_13_17_16"/>
    <protectedRange password="C78B" sqref="T291:T297 N291:Q297" name="Rango1_62_18"/>
    <protectedRange password="C78B" sqref="V291:W297" name="Rango1_16_16_16"/>
    <protectedRange password="C78B" sqref="R301:S308 K301:L308" name="Rango1_30"/>
    <protectedRange password="C78B" sqref="F301:F308" name="Rango1_60_23"/>
    <protectedRange password="C78B" sqref="J301:J308" name="Rango1_4_1_1_3_13_23"/>
    <protectedRange password="C78B" sqref="B301:C307 B308" name="Rango1_13_17_23"/>
    <protectedRange password="C78B" sqref="T301:T308 N301:Q308" name="Rango1_62_25"/>
    <protectedRange password="C78B" sqref="V301:W308" name="Rango1_16_16_23"/>
    <protectedRange password="C78B" sqref="R309:S312 K309:L312" name="Rango1_34"/>
    <protectedRange password="C78B" sqref="F309:F312" name="Rango1_60_26"/>
    <protectedRange password="C78B" sqref="J309:J312" name="Rango1_4_1_1_3_13_26"/>
    <protectedRange password="C78B" sqref="B309:C312" name="Rango1_13_17_26"/>
    <protectedRange password="C78B" sqref="I312" name="Rango1_8_1_3_1_12_13"/>
    <protectedRange password="C78B" sqref="T309:T312 N309:Q312" name="Rango1_62_28"/>
    <protectedRange password="C78B" sqref="V309:W312" name="Rango1_16_16_26"/>
    <protectedRange password="C78B" sqref="R313:S317 K313:L317" name="Rango1_36"/>
    <protectedRange password="C78B" sqref="F313:F317" name="Rango1_60_28"/>
    <protectedRange password="C78B" sqref="J313:J317" name="Rango1_4_1_1_3_13_28"/>
    <protectedRange password="C78B" sqref="B313:C317" name="Rango1_13_17_28"/>
    <protectedRange password="C78B" sqref="I316:I317" name="Rango1_8_1_3_1_12_18"/>
    <protectedRange password="C78B" sqref="T313:T317 N313:Q317" name="Rango1_62_30"/>
    <protectedRange password="C78B" sqref="V313:W317" name="Rango1_16_16_28"/>
    <protectedRange password="C78B" sqref="R298:S300 K298:L300" name="Rango1_26"/>
    <protectedRange password="C78B" sqref="F298:F300" name="Rango1_60_14"/>
    <protectedRange password="C78B" sqref="J298:J300" name="Rango1_4_1_1_3_13_14"/>
    <protectedRange password="C78B" sqref="B299:C300 B298" name="Rango1_13_17_14"/>
    <protectedRange password="C78B" sqref="T298:T300 N298:Q300" name="Rango1_62_16"/>
    <protectedRange password="C78B" sqref="V298:W300" name="Rango1_16_16_14"/>
  </protectedRanges>
  <printOptions horizontalCentered="1"/>
  <pageMargins left="0.1968503937007874" right="0.1968503937007874" top="0.3937007874015748" bottom="0.1968503937007874" header="0" footer="0"/>
  <pageSetup horizontalDpi="600" verticalDpi="600" orientation="landscape" paperSize="14" scale="60" r:id="rId1"/>
  <headerFooter scaleWithDoc="0" alignWithMargins="0">
    <oddHeader>&amp;C&amp;11
</oddHeader>
  </headerFooter>
</worksheet>
</file>

<file path=xl/worksheets/sheet3.xml><?xml version="1.0" encoding="utf-8"?>
<worksheet xmlns="http://schemas.openxmlformats.org/spreadsheetml/2006/main" xmlns:r="http://schemas.openxmlformats.org/officeDocument/2006/relationships">
  <dimension ref="A1:AO553"/>
  <sheetViews>
    <sheetView tabSelected="1" zoomScalePageLayoutView="0" workbookViewId="0" topLeftCell="A1">
      <selection activeCell="A5" sqref="A5"/>
    </sheetView>
  </sheetViews>
  <sheetFormatPr defaultColWidth="15.7109375" defaultRowHeight="12.75"/>
  <cols>
    <col min="1" max="1" width="11.140625" style="500" customWidth="1"/>
    <col min="2" max="2" width="17.421875" style="359" hidden="1" customWidth="1"/>
    <col min="3" max="3" width="12.28125" style="501" customWidth="1"/>
    <col min="4" max="4" width="13.28125" style="500" hidden="1" customWidth="1"/>
    <col min="5" max="5" width="12.8515625" style="361" hidden="1" customWidth="1"/>
    <col min="6" max="6" width="19.57421875" style="339" customWidth="1"/>
    <col min="7" max="7" width="15.57421875" style="339" customWidth="1"/>
    <col min="8" max="8" width="17.28125" style="339" customWidth="1"/>
    <col min="9" max="9" width="12.28125" style="339" hidden="1" customWidth="1"/>
    <col min="10" max="10" width="11.8515625" style="339" hidden="1" customWidth="1"/>
    <col min="11" max="11" width="12.28125" style="502" hidden="1" customWidth="1"/>
    <col min="12" max="12" width="13.421875" style="339" customWidth="1"/>
    <col min="13" max="13" width="19.57421875" style="339" customWidth="1"/>
    <col min="14" max="14" width="15.57421875" style="339" customWidth="1"/>
    <col min="15" max="15" width="50.00390625" style="341" customWidth="1"/>
    <col min="16" max="16" width="78.140625" style="341" customWidth="1"/>
    <col min="17" max="17" width="9.57421875" style="349" hidden="1" customWidth="1"/>
    <col min="18" max="18" width="10.8515625" style="343" hidden="1" customWidth="1"/>
    <col min="19" max="19" width="13.140625" style="344" hidden="1" customWidth="1"/>
    <col min="20" max="20" width="13.00390625" style="345" hidden="1" customWidth="1"/>
    <col min="21" max="22" width="15.7109375" style="343" hidden="1" customWidth="1"/>
    <col min="23" max="23" width="16.140625" style="343" hidden="1" customWidth="1"/>
    <col min="24" max="24" width="17.7109375" style="343" hidden="1" customWidth="1"/>
    <col min="25" max="25" width="14.8515625" style="503" customWidth="1"/>
    <col min="26" max="26" width="23.7109375" style="370" hidden="1" customWidth="1"/>
    <col min="27" max="27" width="15.7109375" style="499" hidden="1" customWidth="1"/>
    <col min="28" max="29" width="15.7109375" style="464" hidden="1" customWidth="1"/>
    <col min="30" max="32" width="15.7109375" style="352" hidden="1" customWidth="1"/>
    <col min="33" max="33" width="15.7109375" style="497" hidden="1" customWidth="1"/>
    <col min="34" max="41" width="15.7109375" style="352" hidden="1" customWidth="1"/>
    <col min="42" max="16384" width="15.7109375" style="352" customWidth="1"/>
  </cols>
  <sheetData>
    <row r="1" spans="1:33" s="312" customFormat="1" ht="12.75">
      <c r="A1" s="284" t="s">
        <v>2015</v>
      </c>
      <c r="B1" s="306"/>
      <c r="C1" s="307"/>
      <c r="D1" s="308"/>
      <c r="E1" s="309"/>
      <c r="F1" s="310"/>
      <c r="G1" s="310"/>
      <c r="H1" s="310"/>
      <c r="I1" s="310"/>
      <c r="J1" s="310"/>
      <c r="K1" s="311"/>
      <c r="L1" s="310"/>
      <c r="N1" s="310"/>
      <c r="O1" s="313"/>
      <c r="P1" s="313"/>
      <c r="Q1" s="314"/>
      <c r="R1" s="315"/>
      <c r="S1" s="316"/>
      <c r="T1" s="317"/>
      <c r="U1" s="315"/>
      <c r="V1" s="315"/>
      <c r="W1" s="315"/>
      <c r="X1" s="315"/>
      <c r="Y1" s="318"/>
      <c r="Z1" s="319"/>
      <c r="AA1" s="320"/>
      <c r="AB1" s="321"/>
      <c r="AC1" s="321"/>
      <c r="AG1" s="322"/>
    </row>
    <row r="2" spans="1:33" s="312" customFormat="1" ht="12.75">
      <c r="A2" s="284" t="s">
        <v>2018</v>
      </c>
      <c r="B2" s="306"/>
      <c r="C2" s="307"/>
      <c r="D2" s="308"/>
      <c r="E2" s="309"/>
      <c r="F2" s="310"/>
      <c r="G2" s="310"/>
      <c r="H2" s="310"/>
      <c r="I2" s="310"/>
      <c r="J2" s="310"/>
      <c r="K2" s="311"/>
      <c r="L2" s="310"/>
      <c r="N2" s="310"/>
      <c r="O2" s="313"/>
      <c r="P2" s="313"/>
      <c r="Q2" s="314"/>
      <c r="R2" s="315"/>
      <c r="S2" s="316"/>
      <c r="T2" s="317"/>
      <c r="U2" s="315"/>
      <c r="V2" s="315"/>
      <c r="W2" s="315"/>
      <c r="X2" s="315"/>
      <c r="Y2" s="318"/>
      <c r="Z2" s="319"/>
      <c r="AA2" s="320"/>
      <c r="AB2" s="321"/>
      <c r="AC2" s="321"/>
      <c r="AG2" s="322"/>
    </row>
    <row r="3" spans="1:33" s="312" customFormat="1" ht="12.75">
      <c r="A3" s="285" t="s">
        <v>2016</v>
      </c>
      <c r="B3" s="306"/>
      <c r="C3" s="307"/>
      <c r="D3" s="308"/>
      <c r="E3" s="309"/>
      <c r="F3" s="310"/>
      <c r="G3" s="310"/>
      <c r="H3" s="310"/>
      <c r="I3" s="310"/>
      <c r="J3" s="310"/>
      <c r="K3" s="311"/>
      <c r="L3" s="310"/>
      <c r="N3" s="310"/>
      <c r="O3" s="313"/>
      <c r="P3" s="313"/>
      <c r="Q3" s="314"/>
      <c r="R3" s="315"/>
      <c r="S3" s="316"/>
      <c r="T3" s="317"/>
      <c r="U3" s="315"/>
      <c r="V3" s="315"/>
      <c r="W3" s="315"/>
      <c r="X3" s="315"/>
      <c r="Y3" s="318"/>
      <c r="Z3" s="319"/>
      <c r="AA3" s="320"/>
      <c r="AB3" s="321"/>
      <c r="AC3" s="321"/>
      <c r="AG3" s="322"/>
    </row>
    <row r="4" spans="1:41" s="337" customFormat="1" ht="49.5" customHeight="1">
      <c r="A4" s="323" t="s">
        <v>2019</v>
      </c>
      <c r="B4" s="323" t="s">
        <v>10</v>
      </c>
      <c r="C4" s="324" t="s">
        <v>2</v>
      </c>
      <c r="D4" s="325" t="s">
        <v>2020</v>
      </c>
      <c r="E4" s="326" t="s">
        <v>2021</v>
      </c>
      <c r="F4" s="323" t="s">
        <v>2022</v>
      </c>
      <c r="G4" s="323" t="s">
        <v>2023</v>
      </c>
      <c r="H4" s="323" t="s">
        <v>2024</v>
      </c>
      <c r="I4" s="323" t="s">
        <v>2025</v>
      </c>
      <c r="J4" s="323" t="s">
        <v>2026</v>
      </c>
      <c r="K4" s="327" t="s">
        <v>9</v>
      </c>
      <c r="L4" s="323" t="s">
        <v>2027</v>
      </c>
      <c r="M4" s="323" t="s">
        <v>0</v>
      </c>
      <c r="N4" s="323" t="s">
        <v>2028</v>
      </c>
      <c r="O4" s="328" t="s">
        <v>2029</v>
      </c>
      <c r="P4" s="328" t="s">
        <v>2030</v>
      </c>
      <c r="Q4" s="329" t="s">
        <v>2031</v>
      </c>
      <c r="R4" s="330" t="s">
        <v>2032</v>
      </c>
      <c r="S4" s="330" t="s">
        <v>2033</v>
      </c>
      <c r="T4" s="331" t="s">
        <v>2034</v>
      </c>
      <c r="U4" s="330" t="s">
        <v>2035</v>
      </c>
      <c r="V4" s="330" t="s">
        <v>3</v>
      </c>
      <c r="W4" s="330" t="s">
        <v>2036</v>
      </c>
      <c r="X4" s="330" t="s">
        <v>5</v>
      </c>
      <c r="Y4" s="332" t="s">
        <v>2037</v>
      </c>
      <c r="Z4" s="331" t="s">
        <v>2038</v>
      </c>
      <c r="AA4" s="333" t="s">
        <v>2039</v>
      </c>
      <c r="AB4" s="334" t="s">
        <v>2040</v>
      </c>
      <c r="AC4" s="334" t="s">
        <v>2041</v>
      </c>
      <c r="AD4" s="334" t="s">
        <v>2042</v>
      </c>
      <c r="AE4" s="334" t="s">
        <v>2043</v>
      </c>
      <c r="AF4" s="335" t="s">
        <v>2044</v>
      </c>
      <c r="AG4" s="335" t="s">
        <v>2045</v>
      </c>
      <c r="AH4" s="335" t="s">
        <v>2046</v>
      </c>
      <c r="AI4" s="336" t="s">
        <v>2047</v>
      </c>
      <c r="AJ4" s="336" t="s">
        <v>2048</v>
      </c>
      <c r="AK4" s="336" t="s">
        <v>2049</v>
      </c>
      <c r="AL4" s="336" t="s">
        <v>2050</v>
      </c>
      <c r="AM4" s="336" t="s">
        <v>2051</v>
      </c>
      <c r="AN4" s="336" t="s">
        <v>2052</v>
      </c>
      <c r="AO4" s="336" t="s">
        <v>2053</v>
      </c>
    </row>
    <row r="5" spans="1:41" ht="51">
      <c r="A5" s="338">
        <v>43847</v>
      </c>
      <c r="B5" s="339" t="s">
        <v>2054</v>
      </c>
      <c r="C5" s="340">
        <v>10727</v>
      </c>
      <c r="D5" s="125">
        <v>43866</v>
      </c>
      <c r="E5" s="124"/>
      <c r="F5" s="339" t="s">
        <v>2055</v>
      </c>
      <c r="G5" s="339" t="s">
        <v>2056</v>
      </c>
      <c r="H5" s="339" t="s">
        <v>2057</v>
      </c>
      <c r="I5" s="339" t="s">
        <v>2058</v>
      </c>
      <c r="J5" s="124">
        <v>990</v>
      </c>
      <c r="K5" s="125">
        <v>43980</v>
      </c>
      <c r="L5" s="339" t="s">
        <v>2059</v>
      </c>
      <c r="M5" s="339" t="s">
        <v>2060</v>
      </c>
      <c r="N5" s="339" t="s">
        <v>2061</v>
      </c>
      <c r="O5" s="341" t="s">
        <v>2062</v>
      </c>
      <c r="P5" s="247" t="s">
        <v>2063</v>
      </c>
      <c r="Q5" s="342">
        <v>8.5</v>
      </c>
      <c r="R5" s="343">
        <v>400</v>
      </c>
      <c r="S5" s="344">
        <f>'exterior 2020'!$Q5*'exterior 2020'!$R5</f>
        <v>3400</v>
      </c>
      <c r="T5" s="345">
        <v>7.64549</v>
      </c>
      <c r="U5" s="343">
        <f>'exterior 2020'!$S5*'exterior 2020'!$T5</f>
        <v>25994.665999999997</v>
      </c>
      <c r="V5" s="343">
        <v>0</v>
      </c>
      <c r="W5" s="343">
        <f>25994.67+937.02</f>
        <v>26931.69</v>
      </c>
      <c r="X5" s="343">
        <v>0</v>
      </c>
      <c r="Y5" s="346">
        <f>'exterior 2020'!$V5+'exterior 2020'!$W5-'exterior 2020'!$X5</f>
        <v>26931.69</v>
      </c>
      <c r="Z5" s="343"/>
      <c r="AA5" s="343"/>
      <c r="AB5" s="347"/>
      <c r="AC5" s="347"/>
      <c r="AD5" s="348"/>
      <c r="AE5" s="348"/>
      <c r="AF5" s="343"/>
      <c r="AG5" s="349"/>
      <c r="AH5" s="349"/>
      <c r="AI5" s="349"/>
      <c r="AJ5" s="349"/>
      <c r="AK5" s="339"/>
      <c r="AL5" s="350"/>
      <c r="AM5" s="350"/>
      <c r="AN5" s="350"/>
      <c r="AO5" s="351"/>
    </row>
    <row r="6" spans="1:41" ht="51">
      <c r="A6" s="338">
        <v>43847</v>
      </c>
      <c r="B6" s="339" t="s">
        <v>2064</v>
      </c>
      <c r="C6" s="340">
        <v>10728</v>
      </c>
      <c r="D6" s="125">
        <v>43866</v>
      </c>
      <c r="E6" s="124"/>
      <c r="F6" s="339" t="s">
        <v>2065</v>
      </c>
      <c r="G6" s="339" t="s">
        <v>2066</v>
      </c>
      <c r="H6" s="339" t="s">
        <v>2057</v>
      </c>
      <c r="I6" s="339" t="s">
        <v>2058</v>
      </c>
      <c r="J6" s="124">
        <v>990</v>
      </c>
      <c r="K6" s="125">
        <v>43980</v>
      </c>
      <c r="L6" s="339" t="s">
        <v>2059</v>
      </c>
      <c r="M6" s="339" t="s">
        <v>2060</v>
      </c>
      <c r="N6" s="339" t="s">
        <v>2061</v>
      </c>
      <c r="O6" s="341" t="s">
        <v>2062</v>
      </c>
      <c r="P6" s="247" t="s">
        <v>2063</v>
      </c>
      <c r="Q6" s="342">
        <v>8.5</v>
      </c>
      <c r="R6" s="343">
        <v>400</v>
      </c>
      <c r="S6" s="344">
        <f>'exterior 2020'!$Q6*'exterior 2020'!$R6</f>
        <v>3400</v>
      </c>
      <c r="T6" s="345">
        <v>7.64549</v>
      </c>
      <c r="U6" s="343">
        <f>'exterior 2020'!$S6*'exterior 2020'!$T6</f>
        <v>25994.665999999997</v>
      </c>
      <c r="V6" s="343">
        <v>0</v>
      </c>
      <c r="W6" s="343">
        <f>25994.67+937.02</f>
        <v>26931.69</v>
      </c>
      <c r="X6" s="343">
        <v>0</v>
      </c>
      <c r="Y6" s="346">
        <f>'exterior 2020'!$V6+'exterior 2020'!$W6-'exterior 2020'!$X6</f>
        <v>26931.69</v>
      </c>
      <c r="Z6" s="343"/>
      <c r="AA6" s="343"/>
      <c r="AB6" s="347"/>
      <c r="AC6" s="347"/>
      <c r="AD6" s="348"/>
      <c r="AE6" s="348"/>
      <c r="AF6" s="343"/>
      <c r="AG6" s="349"/>
      <c r="AH6" s="349"/>
      <c r="AI6" s="349"/>
      <c r="AJ6" s="349"/>
      <c r="AK6" s="339"/>
      <c r="AL6" s="350"/>
      <c r="AM6" s="350"/>
      <c r="AN6" s="350"/>
      <c r="AO6" s="351"/>
    </row>
    <row r="7" spans="1:41" ht="216.75">
      <c r="A7" s="338">
        <v>43847</v>
      </c>
      <c r="B7" s="339" t="s">
        <v>2067</v>
      </c>
      <c r="C7" s="340">
        <v>10729</v>
      </c>
      <c r="D7" s="125">
        <v>43861</v>
      </c>
      <c r="E7" s="124"/>
      <c r="F7" s="339" t="s">
        <v>1434</v>
      </c>
      <c r="G7" s="339" t="s">
        <v>147</v>
      </c>
      <c r="H7" s="3" t="s">
        <v>496</v>
      </c>
      <c r="I7" s="339" t="s">
        <v>2058</v>
      </c>
      <c r="J7" s="124">
        <v>473</v>
      </c>
      <c r="K7" s="125">
        <v>43915</v>
      </c>
      <c r="L7" s="339" t="s">
        <v>1628</v>
      </c>
      <c r="M7" s="339" t="s">
        <v>2068</v>
      </c>
      <c r="N7" s="339" t="s">
        <v>2069</v>
      </c>
      <c r="O7" s="341" t="s">
        <v>2070</v>
      </c>
      <c r="P7" s="247" t="s">
        <v>2071</v>
      </c>
      <c r="Q7" s="342">
        <v>1.5</v>
      </c>
      <c r="R7" s="343">
        <v>350</v>
      </c>
      <c r="S7" s="344">
        <f>'exterior 2020'!$Q7*'exterior 2020'!$R7</f>
        <v>525</v>
      </c>
      <c r="T7" s="345">
        <v>7.66401</v>
      </c>
      <c r="U7" s="343">
        <f>'exterior 2020'!$S7*'exterior 2020'!$T7</f>
        <v>4023.60525</v>
      </c>
      <c r="V7" s="343">
        <v>0</v>
      </c>
      <c r="W7" s="343">
        <v>4023.61</v>
      </c>
      <c r="X7" s="343">
        <v>0</v>
      </c>
      <c r="Y7" s="346">
        <f>'exterior 2020'!$V7+'exterior 2020'!$W7-'exterior 2020'!$X7</f>
        <v>4023.61</v>
      </c>
      <c r="Z7" s="343"/>
      <c r="AA7" s="343"/>
      <c r="AB7" s="347"/>
      <c r="AC7" s="347"/>
      <c r="AD7" s="348"/>
      <c r="AE7" s="348"/>
      <c r="AF7" s="343"/>
      <c r="AG7" s="349"/>
      <c r="AH7" s="349"/>
      <c r="AI7" s="349"/>
      <c r="AJ7" s="349"/>
      <c r="AK7" s="339"/>
      <c r="AL7" s="350"/>
      <c r="AM7" s="350"/>
      <c r="AN7" s="350"/>
      <c r="AO7" s="351"/>
    </row>
    <row r="8" spans="1:41" ht="165.75">
      <c r="A8" s="338">
        <v>43847</v>
      </c>
      <c r="B8" s="339" t="s">
        <v>2072</v>
      </c>
      <c r="C8" s="340">
        <v>10730</v>
      </c>
      <c r="D8" s="125">
        <v>43861</v>
      </c>
      <c r="E8" s="124"/>
      <c r="F8" s="339" t="s">
        <v>2073</v>
      </c>
      <c r="G8" s="339" t="s">
        <v>169</v>
      </c>
      <c r="H8" s="3" t="s">
        <v>165</v>
      </c>
      <c r="I8" s="339" t="s">
        <v>2058</v>
      </c>
      <c r="J8" s="124">
        <v>473</v>
      </c>
      <c r="K8" s="125">
        <v>43915</v>
      </c>
      <c r="L8" s="339" t="s">
        <v>1628</v>
      </c>
      <c r="M8" s="339" t="s">
        <v>2068</v>
      </c>
      <c r="N8" s="339" t="s">
        <v>2069</v>
      </c>
      <c r="O8" s="341" t="s">
        <v>2070</v>
      </c>
      <c r="P8" s="247" t="s">
        <v>2074</v>
      </c>
      <c r="Q8" s="342">
        <v>1.5</v>
      </c>
      <c r="R8" s="343">
        <v>350</v>
      </c>
      <c r="S8" s="344">
        <f>'exterior 2020'!$Q8*'exterior 2020'!$R8</f>
        <v>525</v>
      </c>
      <c r="T8" s="345">
        <v>7.66401</v>
      </c>
      <c r="U8" s="343">
        <f>'exterior 2020'!$S8*'exterior 2020'!$T8</f>
        <v>4023.60525</v>
      </c>
      <c r="V8" s="343">
        <v>0</v>
      </c>
      <c r="W8" s="343">
        <v>4023.61</v>
      </c>
      <c r="X8" s="343">
        <v>0</v>
      </c>
      <c r="Y8" s="346">
        <f>'exterior 2020'!$V8+'exterior 2020'!$W8-'exterior 2020'!$X8</f>
        <v>4023.61</v>
      </c>
      <c r="Z8" s="343"/>
      <c r="AA8" s="343"/>
      <c r="AB8" s="347"/>
      <c r="AC8" s="347"/>
      <c r="AD8" s="348"/>
      <c r="AE8" s="348"/>
      <c r="AF8" s="343"/>
      <c r="AG8" s="349"/>
      <c r="AH8" s="349"/>
      <c r="AI8" s="349"/>
      <c r="AJ8" s="349"/>
      <c r="AK8" s="339"/>
      <c r="AL8" s="350"/>
      <c r="AM8" s="350"/>
      <c r="AN8" s="350"/>
      <c r="AO8" s="351"/>
    </row>
    <row r="9" spans="1:41" ht="165.75">
      <c r="A9" s="338">
        <v>43847</v>
      </c>
      <c r="B9" s="339" t="s">
        <v>2075</v>
      </c>
      <c r="C9" s="340">
        <v>10731</v>
      </c>
      <c r="D9" s="125">
        <v>43861</v>
      </c>
      <c r="E9" s="124"/>
      <c r="F9" s="339" t="s">
        <v>2076</v>
      </c>
      <c r="G9" s="339" t="s">
        <v>169</v>
      </c>
      <c r="H9" s="3" t="s">
        <v>165</v>
      </c>
      <c r="I9" s="339" t="s">
        <v>2058</v>
      </c>
      <c r="J9" s="124">
        <v>473</v>
      </c>
      <c r="K9" s="125">
        <v>43915</v>
      </c>
      <c r="L9" s="339" t="s">
        <v>1628</v>
      </c>
      <c r="M9" s="339" t="s">
        <v>2068</v>
      </c>
      <c r="N9" s="339" t="s">
        <v>2069</v>
      </c>
      <c r="O9" s="341" t="s">
        <v>2070</v>
      </c>
      <c r="P9" s="247" t="s">
        <v>2074</v>
      </c>
      <c r="Q9" s="342">
        <v>1.5</v>
      </c>
      <c r="R9" s="343">
        <v>350</v>
      </c>
      <c r="S9" s="344">
        <f>'exterior 2020'!$Q9*'exterior 2020'!$R9</f>
        <v>525</v>
      </c>
      <c r="T9" s="345">
        <v>7.66401</v>
      </c>
      <c r="U9" s="343">
        <f>'exterior 2020'!$S9*'exterior 2020'!$T9</f>
        <v>4023.60525</v>
      </c>
      <c r="V9" s="343">
        <v>0</v>
      </c>
      <c r="W9" s="343">
        <v>4023.61</v>
      </c>
      <c r="X9" s="343">
        <v>0</v>
      </c>
      <c r="Y9" s="346">
        <f>'exterior 2020'!$V9+'exterior 2020'!$W9-'exterior 2020'!$X9</f>
        <v>4023.61</v>
      </c>
      <c r="Z9" s="343"/>
      <c r="AA9" s="343"/>
      <c r="AB9" s="347"/>
      <c r="AC9" s="347"/>
      <c r="AD9" s="348"/>
      <c r="AE9" s="348"/>
      <c r="AF9" s="343"/>
      <c r="AG9" s="349"/>
      <c r="AH9" s="349"/>
      <c r="AI9" s="349"/>
      <c r="AJ9" s="349"/>
      <c r="AK9" s="339"/>
      <c r="AL9" s="350"/>
      <c r="AM9" s="350"/>
      <c r="AN9" s="350"/>
      <c r="AO9" s="351"/>
    </row>
    <row r="10" spans="1:41" ht="165.75">
      <c r="A10" s="338">
        <v>43847</v>
      </c>
      <c r="B10" s="339" t="s">
        <v>2077</v>
      </c>
      <c r="C10" s="340">
        <v>10732</v>
      </c>
      <c r="D10" s="125">
        <v>43861</v>
      </c>
      <c r="E10" s="124"/>
      <c r="F10" s="339" t="s">
        <v>2078</v>
      </c>
      <c r="G10" s="339" t="s">
        <v>199</v>
      </c>
      <c r="H10" s="3" t="s">
        <v>165</v>
      </c>
      <c r="I10" s="339" t="s">
        <v>2058</v>
      </c>
      <c r="J10" s="124">
        <v>210</v>
      </c>
      <c r="K10" s="125">
        <v>43888</v>
      </c>
      <c r="L10" s="339" t="s">
        <v>1628</v>
      </c>
      <c r="M10" s="339" t="s">
        <v>2068</v>
      </c>
      <c r="N10" s="339" t="s">
        <v>2069</v>
      </c>
      <c r="O10" s="341" t="s">
        <v>2070</v>
      </c>
      <c r="P10" s="247" t="s">
        <v>2074</v>
      </c>
      <c r="Q10" s="342">
        <v>1.5</v>
      </c>
      <c r="R10" s="343">
        <v>350</v>
      </c>
      <c r="S10" s="344">
        <f>'exterior 2020'!$Q10*'exterior 2020'!$R10</f>
        <v>525</v>
      </c>
      <c r="T10" s="345">
        <v>7.66401</v>
      </c>
      <c r="U10" s="343">
        <f>'exterior 2020'!$S10*'exterior 2020'!$T10</f>
        <v>4023.60525</v>
      </c>
      <c r="V10" s="343">
        <v>0</v>
      </c>
      <c r="W10" s="343">
        <v>4023.61</v>
      </c>
      <c r="X10" s="343">
        <v>0</v>
      </c>
      <c r="Y10" s="346">
        <f>'exterior 2020'!$V10+'exterior 2020'!$W10-'exterior 2020'!$X10</f>
        <v>4023.61</v>
      </c>
      <c r="Z10" s="343"/>
      <c r="AA10" s="343"/>
      <c r="AB10" s="347"/>
      <c r="AC10" s="347"/>
      <c r="AD10" s="348"/>
      <c r="AE10" s="348"/>
      <c r="AF10" s="343"/>
      <c r="AG10" s="349"/>
      <c r="AH10" s="349"/>
      <c r="AI10" s="349"/>
      <c r="AJ10" s="349"/>
      <c r="AK10" s="339"/>
      <c r="AL10" s="350"/>
      <c r="AM10" s="350"/>
      <c r="AN10" s="350"/>
      <c r="AO10" s="351"/>
    </row>
    <row r="11" spans="1:41" ht="12.75" hidden="1">
      <c r="A11" s="338">
        <v>43847</v>
      </c>
      <c r="B11" s="339" t="s">
        <v>153</v>
      </c>
      <c r="C11" s="340">
        <v>10733</v>
      </c>
      <c r="D11" s="339" t="s">
        <v>153</v>
      </c>
      <c r="E11" s="124"/>
      <c r="F11" s="339" t="s">
        <v>153</v>
      </c>
      <c r="G11" s="339" t="s">
        <v>153</v>
      </c>
      <c r="H11" s="339" t="s">
        <v>153</v>
      </c>
      <c r="I11" s="339" t="s">
        <v>153</v>
      </c>
      <c r="J11" s="339" t="s">
        <v>153</v>
      </c>
      <c r="K11" s="339" t="s">
        <v>153</v>
      </c>
      <c r="L11" s="339" t="s">
        <v>153</v>
      </c>
      <c r="M11" s="339" t="s">
        <v>153</v>
      </c>
      <c r="N11" s="339" t="s">
        <v>153</v>
      </c>
      <c r="O11" s="339" t="s">
        <v>153</v>
      </c>
      <c r="P11" s="339" t="s">
        <v>153</v>
      </c>
      <c r="Q11" s="342">
        <v>0</v>
      </c>
      <c r="R11" s="343">
        <v>0</v>
      </c>
      <c r="S11" s="344">
        <f>'exterior 2020'!$Q11*'exterior 2020'!$R11</f>
        <v>0</v>
      </c>
      <c r="T11" s="345">
        <v>0</v>
      </c>
      <c r="U11" s="343">
        <f>'exterior 2020'!$S11*'exterior 2020'!$T11</f>
        <v>0</v>
      </c>
      <c r="V11" s="343">
        <f>ROUND('exterior 2020'!$U11,2)</f>
        <v>0</v>
      </c>
      <c r="W11" s="343">
        <v>0</v>
      </c>
      <c r="X11" s="343">
        <v>0</v>
      </c>
      <c r="Y11" s="346">
        <f>'exterior 2020'!$V11+'exterior 2020'!$W11-'exterior 2020'!$X11</f>
        <v>0</v>
      </c>
      <c r="Z11" s="343"/>
      <c r="AA11" s="343"/>
      <c r="AB11" s="347"/>
      <c r="AC11" s="347"/>
      <c r="AD11" s="348"/>
      <c r="AE11" s="348"/>
      <c r="AF11" s="343"/>
      <c r="AG11" s="349"/>
      <c r="AH11" s="349"/>
      <c r="AI11" s="349"/>
      <c r="AJ11" s="349"/>
      <c r="AK11" s="339"/>
      <c r="AL11" s="350"/>
      <c r="AM11" s="350"/>
      <c r="AN11" s="350"/>
      <c r="AO11" s="351"/>
    </row>
    <row r="12" spans="1:41" ht="51" hidden="1">
      <c r="A12" s="338">
        <v>43866</v>
      </c>
      <c r="B12" s="339" t="s">
        <v>2079</v>
      </c>
      <c r="C12" s="340">
        <v>10734</v>
      </c>
      <c r="D12" s="125">
        <v>43875</v>
      </c>
      <c r="E12" s="124"/>
      <c r="F12" s="339" t="s">
        <v>1628</v>
      </c>
      <c r="G12" s="339" t="s">
        <v>278</v>
      </c>
      <c r="H12" s="3" t="s">
        <v>279</v>
      </c>
      <c r="I12" s="339" t="s">
        <v>2058</v>
      </c>
      <c r="J12" s="124"/>
      <c r="K12" s="125"/>
      <c r="L12" s="339" t="s">
        <v>144</v>
      </c>
      <c r="M12" s="339" t="s">
        <v>2080</v>
      </c>
      <c r="N12" s="339" t="s">
        <v>2081</v>
      </c>
      <c r="O12" s="341" t="s">
        <v>2082</v>
      </c>
      <c r="P12" s="247" t="s">
        <v>2083</v>
      </c>
      <c r="Q12" s="342">
        <v>0.5</v>
      </c>
      <c r="R12" s="343">
        <v>700</v>
      </c>
      <c r="S12" s="344">
        <f>'exterior 2020'!$Q12*'exterior 2020'!$R12</f>
        <v>350</v>
      </c>
      <c r="T12" s="345">
        <v>7.64549</v>
      </c>
      <c r="U12" s="343">
        <f>'exterior 2020'!$S12*'exterior 2020'!$T12</f>
        <v>2675.9215</v>
      </c>
      <c r="V12" s="343">
        <f>ROUND('exterior 2020'!$U12,2)</f>
        <v>2675.92</v>
      </c>
      <c r="W12" s="343">
        <v>0</v>
      </c>
      <c r="X12" s="343">
        <v>2675.92</v>
      </c>
      <c r="Y12" s="346">
        <f>'exterior 2020'!$V12+'exterior 2020'!$W12-'exterior 2020'!$X12</f>
        <v>0</v>
      </c>
      <c r="Z12" s="343"/>
      <c r="AA12" s="343"/>
      <c r="AB12" s="347"/>
      <c r="AC12" s="347"/>
      <c r="AD12" s="348"/>
      <c r="AE12" s="348"/>
      <c r="AF12" s="343"/>
      <c r="AG12" s="349"/>
      <c r="AH12" s="349"/>
      <c r="AI12" s="349"/>
      <c r="AJ12" s="349"/>
      <c r="AK12" s="339"/>
      <c r="AL12" s="350"/>
      <c r="AM12" s="350"/>
      <c r="AN12" s="350"/>
      <c r="AO12" s="351"/>
    </row>
    <row r="13" spans="1:41" ht="191.25">
      <c r="A13" s="338">
        <v>43867</v>
      </c>
      <c r="B13" s="339" t="s">
        <v>2084</v>
      </c>
      <c r="C13" s="340">
        <v>10735</v>
      </c>
      <c r="D13" s="125">
        <v>43880</v>
      </c>
      <c r="E13" s="124"/>
      <c r="F13" s="339" t="s">
        <v>2085</v>
      </c>
      <c r="G13" s="339" t="s">
        <v>917</v>
      </c>
      <c r="H13" s="3" t="s">
        <v>1078</v>
      </c>
      <c r="I13" s="339" t="s">
        <v>2058</v>
      </c>
      <c r="J13" s="124">
        <v>315</v>
      </c>
      <c r="K13" s="125">
        <v>43901</v>
      </c>
      <c r="L13" s="339" t="s">
        <v>144</v>
      </c>
      <c r="M13" s="339" t="s">
        <v>2086</v>
      </c>
      <c r="N13" s="339" t="s">
        <v>2087</v>
      </c>
      <c r="O13" s="341" t="s">
        <v>2088</v>
      </c>
      <c r="P13" s="247" t="s">
        <v>2089</v>
      </c>
      <c r="Q13" s="342">
        <v>2.5</v>
      </c>
      <c r="R13" s="343">
        <v>300</v>
      </c>
      <c r="S13" s="344">
        <f>'exterior 2020'!$Q13*'exterior 2020'!$R13</f>
        <v>750</v>
      </c>
      <c r="T13" s="345">
        <v>7.64626</v>
      </c>
      <c r="U13" s="343">
        <f>'exterior 2020'!$S13*'exterior 2020'!$T13</f>
        <v>5734.695</v>
      </c>
      <c r="V13" s="343">
        <f>ROUND('exterior 2020'!$U13,2)</f>
        <v>5734.7</v>
      </c>
      <c r="W13" s="343">
        <v>0</v>
      </c>
      <c r="X13" s="343">
        <v>0</v>
      </c>
      <c r="Y13" s="346">
        <f>'exterior 2020'!$V13+'exterior 2020'!$W13-'exterior 2020'!$X13</f>
        <v>5734.7</v>
      </c>
      <c r="Z13" s="343"/>
      <c r="AA13" s="343"/>
      <c r="AB13" s="347"/>
      <c r="AC13" s="347"/>
      <c r="AD13" s="348"/>
      <c r="AE13" s="348"/>
      <c r="AF13" s="343"/>
      <c r="AG13" s="349"/>
      <c r="AH13" s="349"/>
      <c r="AI13" s="349"/>
      <c r="AJ13" s="349"/>
      <c r="AK13" s="339"/>
      <c r="AL13" s="350"/>
      <c r="AM13" s="350"/>
      <c r="AN13" s="350"/>
      <c r="AO13" s="351"/>
    </row>
    <row r="14" spans="1:41" ht="242.25">
      <c r="A14" s="338">
        <v>43867</v>
      </c>
      <c r="B14" s="339" t="s">
        <v>2090</v>
      </c>
      <c r="C14" s="340">
        <v>10736</v>
      </c>
      <c r="D14" s="125">
        <v>43880</v>
      </c>
      <c r="E14" s="124"/>
      <c r="F14" s="339" t="s">
        <v>2091</v>
      </c>
      <c r="G14" s="339" t="s">
        <v>2092</v>
      </c>
      <c r="H14" s="3" t="s">
        <v>1078</v>
      </c>
      <c r="I14" s="339" t="s">
        <v>2058</v>
      </c>
      <c r="J14" s="124">
        <v>315</v>
      </c>
      <c r="K14" s="125">
        <v>43901</v>
      </c>
      <c r="L14" s="339" t="s">
        <v>144</v>
      </c>
      <c r="M14" s="339" t="s">
        <v>2086</v>
      </c>
      <c r="N14" s="339" t="s">
        <v>2087</v>
      </c>
      <c r="O14" s="341" t="s">
        <v>2088</v>
      </c>
      <c r="P14" s="247" t="s">
        <v>2093</v>
      </c>
      <c r="Q14" s="342">
        <v>2.5</v>
      </c>
      <c r="R14" s="343">
        <v>300</v>
      </c>
      <c r="S14" s="344">
        <f>'exterior 2020'!$Q14*'exterior 2020'!$R14</f>
        <v>750</v>
      </c>
      <c r="T14" s="345">
        <v>7.64626</v>
      </c>
      <c r="U14" s="343">
        <f>'exterior 2020'!$S14*'exterior 2020'!$T14</f>
        <v>5734.695</v>
      </c>
      <c r="V14" s="343">
        <f>ROUND('exterior 2020'!$U14,2)</f>
        <v>5734.7</v>
      </c>
      <c r="W14" s="343">
        <v>0</v>
      </c>
      <c r="X14" s="343">
        <v>0</v>
      </c>
      <c r="Y14" s="346">
        <f>'exterior 2020'!$V14+'exterior 2020'!$W14-'exterior 2020'!$X14</f>
        <v>5734.7</v>
      </c>
      <c r="Z14" s="343"/>
      <c r="AA14" s="343"/>
      <c r="AB14" s="347"/>
      <c r="AC14" s="347"/>
      <c r="AD14" s="348"/>
      <c r="AE14" s="348"/>
      <c r="AF14" s="343"/>
      <c r="AG14" s="349"/>
      <c r="AH14" s="349"/>
      <c r="AI14" s="349"/>
      <c r="AJ14" s="349"/>
      <c r="AK14" s="339"/>
      <c r="AL14" s="350"/>
      <c r="AM14" s="350"/>
      <c r="AN14" s="350"/>
      <c r="AO14" s="351"/>
    </row>
    <row r="15" spans="1:41" ht="76.5">
      <c r="A15" s="338">
        <v>43868</v>
      </c>
      <c r="B15" s="339" t="s">
        <v>2094</v>
      </c>
      <c r="C15" s="340">
        <v>10737</v>
      </c>
      <c r="D15" s="125">
        <v>43880</v>
      </c>
      <c r="E15" s="124"/>
      <c r="F15" s="125" t="s">
        <v>2055</v>
      </c>
      <c r="G15" s="125" t="s">
        <v>2056</v>
      </c>
      <c r="H15" s="125" t="s">
        <v>2057</v>
      </c>
      <c r="I15" s="339" t="s">
        <v>2058</v>
      </c>
      <c r="J15" s="349">
        <v>529</v>
      </c>
      <c r="K15" s="125">
        <v>43917</v>
      </c>
      <c r="L15" s="125" t="s">
        <v>1628</v>
      </c>
      <c r="M15" s="125" t="s">
        <v>2095</v>
      </c>
      <c r="N15" s="339" t="s">
        <v>2096</v>
      </c>
      <c r="O15" s="353" t="s">
        <v>2097</v>
      </c>
      <c r="P15" s="354" t="s">
        <v>2098</v>
      </c>
      <c r="Q15" s="342">
        <v>6.5</v>
      </c>
      <c r="R15" s="343">
        <v>400</v>
      </c>
      <c r="S15" s="344">
        <f>'exterior 2020'!$Q15*'exterior 2020'!$R15</f>
        <v>2600</v>
      </c>
      <c r="T15" s="345">
        <v>7.64851</v>
      </c>
      <c r="U15" s="343">
        <f>'exterior 2020'!$S15*'exterior 2020'!$T15</f>
        <v>19886.126</v>
      </c>
      <c r="V15" s="343">
        <f>ROUND('exterior 2020'!$U15,2)</f>
        <v>19886.13</v>
      </c>
      <c r="W15" s="343">
        <v>0</v>
      </c>
      <c r="X15" s="343">
        <v>0</v>
      </c>
      <c r="Y15" s="346">
        <f>'exterior 2020'!$V15+'exterior 2020'!$W15-'exterior 2020'!$X15</f>
        <v>19886.13</v>
      </c>
      <c r="Z15" s="343"/>
      <c r="AA15" s="343"/>
      <c r="AB15" s="347"/>
      <c r="AC15" s="347"/>
      <c r="AD15" s="348"/>
      <c r="AE15" s="348"/>
      <c r="AF15" s="343"/>
      <c r="AG15" s="349"/>
      <c r="AH15" s="349"/>
      <c r="AI15" s="349"/>
      <c r="AJ15" s="349"/>
      <c r="AK15" s="339"/>
      <c r="AL15" s="350"/>
      <c r="AM15" s="350"/>
      <c r="AN15" s="350"/>
      <c r="AO15" s="351"/>
    </row>
    <row r="16" spans="1:41" ht="63.75">
      <c r="A16" s="338">
        <v>43868</v>
      </c>
      <c r="B16" s="339" t="s">
        <v>2099</v>
      </c>
      <c r="C16" s="340">
        <v>10738</v>
      </c>
      <c r="D16" s="125">
        <v>43888</v>
      </c>
      <c r="E16" s="124"/>
      <c r="F16" s="339" t="s">
        <v>2100</v>
      </c>
      <c r="G16" s="339" t="s">
        <v>2101</v>
      </c>
      <c r="H16" s="3" t="s">
        <v>2102</v>
      </c>
      <c r="I16" s="339" t="s">
        <v>2058</v>
      </c>
      <c r="J16" s="124">
        <v>473</v>
      </c>
      <c r="K16" s="125">
        <v>43915</v>
      </c>
      <c r="L16" s="339" t="s">
        <v>144</v>
      </c>
      <c r="M16" s="339" t="s">
        <v>2103</v>
      </c>
      <c r="N16" s="339" t="s">
        <v>2104</v>
      </c>
      <c r="O16" s="355" t="s">
        <v>2105</v>
      </c>
      <c r="P16" s="247" t="s">
        <v>2106</v>
      </c>
      <c r="Q16" s="342">
        <v>3.5</v>
      </c>
      <c r="R16" s="343">
        <v>400</v>
      </c>
      <c r="S16" s="344">
        <f>'exterior 2020'!$Q16*'exterior 2020'!$R16</f>
        <v>1400</v>
      </c>
      <c r="T16" s="345">
        <v>7.64851</v>
      </c>
      <c r="U16" s="343">
        <f>'exterior 2020'!$S16*'exterior 2020'!$T16</f>
        <v>10707.914</v>
      </c>
      <c r="V16" s="343">
        <f>ROUND('exterior 2020'!$U16,2)</f>
        <v>10707.91</v>
      </c>
      <c r="W16" s="343">
        <v>0</v>
      </c>
      <c r="X16" s="343">
        <v>0</v>
      </c>
      <c r="Y16" s="346">
        <f>'exterior 2020'!$V16+'exterior 2020'!$W16-'exterior 2020'!$X16</f>
        <v>10707.91</v>
      </c>
      <c r="Z16" s="343"/>
      <c r="AA16" s="343"/>
      <c r="AB16" s="347"/>
      <c r="AC16" s="347"/>
      <c r="AD16" s="348"/>
      <c r="AE16" s="348"/>
      <c r="AF16" s="343"/>
      <c r="AG16" s="349"/>
      <c r="AH16" s="349"/>
      <c r="AI16" s="349"/>
      <c r="AJ16" s="349"/>
      <c r="AK16" s="339"/>
      <c r="AL16" s="350"/>
      <c r="AM16" s="350"/>
      <c r="AN16" s="350"/>
      <c r="AO16" s="351"/>
    </row>
    <row r="17" spans="1:41" ht="216.75">
      <c r="A17" s="338">
        <v>43872</v>
      </c>
      <c r="B17" s="339" t="s">
        <v>2107</v>
      </c>
      <c r="C17" s="340">
        <v>10739</v>
      </c>
      <c r="D17" s="125">
        <v>43882</v>
      </c>
      <c r="E17" s="124"/>
      <c r="F17" s="339" t="s">
        <v>1628</v>
      </c>
      <c r="G17" s="339" t="s">
        <v>278</v>
      </c>
      <c r="H17" s="3" t="s">
        <v>279</v>
      </c>
      <c r="I17" s="339" t="s">
        <v>2058</v>
      </c>
      <c r="J17" s="124">
        <v>315</v>
      </c>
      <c r="K17" s="125">
        <v>43901</v>
      </c>
      <c r="L17" s="339" t="s">
        <v>144</v>
      </c>
      <c r="M17" s="339" t="s">
        <v>2108</v>
      </c>
      <c r="N17" s="339" t="s">
        <v>2109</v>
      </c>
      <c r="O17" s="355" t="s">
        <v>2110</v>
      </c>
      <c r="P17" s="356" t="s">
        <v>2111</v>
      </c>
      <c r="Q17" s="342">
        <v>2.5</v>
      </c>
      <c r="R17" s="343">
        <v>1000</v>
      </c>
      <c r="S17" s="344">
        <f>'exterior 2020'!$Q17*'exterior 2020'!$R17</f>
        <v>2500</v>
      </c>
      <c r="T17" s="345">
        <v>7.64377</v>
      </c>
      <c r="U17" s="343">
        <f>'exterior 2020'!$S17*'exterior 2020'!$T17</f>
        <v>19109.425</v>
      </c>
      <c r="V17" s="343">
        <f>ROUND('exterior 2020'!$U17,2)</f>
        <v>19109.43</v>
      </c>
      <c r="W17" s="343">
        <v>0</v>
      </c>
      <c r="X17" s="343">
        <v>0</v>
      </c>
      <c r="Y17" s="346">
        <f>'exterior 2020'!$V17+'exterior 2020'!$W17-'exterior 2020'!$X17</f>
        <v>19109.43</v>
      </c>
      <c r="Z17" s="343"/>
      <c r="AA17" s="343"/>
      <c r="AB17" s="347"/>
      <c r="AC17" s="347"/>
      <c r="AD17" s="348"/>
      <c r="AE17" s="348"/>
      <c r="AF17" s="343"/>
      <c r="AG17" s="349"/>
      <c r="AH17" s="349"/>
      <c r="AI17" s="349"/>
      <c r="AJ17" s="349"/>
      <c r="AK17" s="339"/>
      <c r="AL17" s="350"/>
      <c r="AM17" s="350"/>
      <c r="AN17" s="350"/>
      <c r="AO17" s="351"/>
    </row>
    <row r="18" spans="1:41" ht="38.25" hidden="1">
      <c r="A18" s="338">
        <v>43875</v>
      </c>
      <c r="B18" s="339" t="s">
        <v>2112</v>
      </c>
      <c r="C18" s="340">
        <v>10740</v>
      </c>
      <c r="D18" s="125">
        <v>43880</v>
      </c>
      <c r="E18" s="124"/>
      <c r="F18" s="339" t="s">
        <v>1741</v>
      </c>
      <c r="G18" s="339" t="s">
        <v>548</v>
      </c>
      <c r="H18" s="3" t="s">
        <v>496</v>
      </c>
      <c r="I18" s="339" t="s">
        <v>2058</v>
      </c>
      <c r="J18" s="124">
        <v>0</v>
      </c>
      <c r="K18" s="125" t="s">
        <v>1742</v>
      </c>
      <c r="L18" s="339" t="s">
        <v>144</v>
      </c>
      <c r="M18" s="339" t="s">
        <v>2113</v>
      </c>
      <c r="N18" s="339" t="s">
        <v>2114</v>
      </c>
      <c r="O18" s="355" t="s">
        <v>2115</v>
      </c>
      <c r="P18" s="247" t="s">
        <v>2116</v>
      </c>
      <c r="Q18" s="342">
        <v>8.5</v>
      </c>
      <c r="R18" s="343">
        <v>400</v>
      </c>
      <c r="S18" s="344">
        <f>'exterior 2020'!$Q18*'exterior 2020'!$R18</f>
        <v>3400</v>
      </c>
      <c r="T18" s="345">
        <v>7.63636</v>
      </c>
      <c r="U18" s="343">
        <f>'exterior 2020'!$S18*'exterior 2020'!$T18+0.01</f>
        <v>25963.634</v>
      </c>
      <c r="V18" s="343">
        <f>ROUND('exterior 2020'!$U18,2)</f>
        <v>25963.63</v>
      </c>
      <c r="W18" s="343">
        <v>0</v>
      </c>
      <c r="X18" s="343">
        <v>25963.63</v>
      </c>
      <c r="Y18" s="346">
        <f>'exterior 2020'!$V18+'exterior 2020'!$W18-'exterior 2020'!$X18</f>
        <v>0</v>
      </c>
      <c r="Z18" s="343"/>
      <c r="AA18" s="343"/>
      <c r="AB18" s="347"/>
      <c r="AC18" s="347"/>
      <c r="AD18" s="348"/>
      <c r="AE18" s="348"/>
      <c r="AF18" s="343"/>
      <c r="AG18" s="349"/>
      <c r="AH18" s="349"/>
      <c r="AI18" s="349"/>
      <c r="AJ18" s="349"/>
      <c r="AK18" s="339"/>
      <c r="AL18" s="350"/>
      <c r="AM18" s="350"/>
      <c r="AN18" s="350"/>
      <c r="AO18" s="351"/>
    </row>
    <row r="19" spans="1:41" ht="51" hidden="1">
      <c r="A19" s="338">
        <v>43875</v>
      </c>
      <c r="B19" s="339" t="s">
        <v>2117</v>
      </c>
      <c r="C19" s="340">
        <v>10741</v>
      </c>
      <c r="D19" s="125">
        <v>43880</v>
      </c>
      <c r="E19" s="124"/>
      <c r="F19" s="339" t="s">
        <v>2118</v>
      </c>
      <c r="G19" s="339" t="s">
        <v>2119</v>
      </c>
      <c r="H19" s="339" t="s">
        <v>2120</v>
      </c>
      <c r="I19" s="339" t="s">
        <v>2058</v>
      </c>
      <c r="J19" s="124">
        <v>0</v>
      </c>
      <c r="K19" s="125" t="s">
        <v>1742</v>
      </c>
      <c r="L19" s="339" t="s">
        <v>1741</v>
      </c>
      <c r="M19" s="339" t="s">
        <v>2113</v>
      </c>
      <c r="N19" s="339" t="s">
        <v>2114</v>
      </c>
      <c r="O19" s="355" t="s">
        <v>2115</v>
      </c>
      <c r="P19" s="247" t="s">
        <v>2116</v>
      </c>
      <c r="Q19" s="342">
        <v>8.5</v>
      </c>
      <c r="R19" s="343">
        <v>400</v>
      </c>
      <c r="S19" s="344">
        <f>'exterior 2020'!$Q19*'exterior 2020'!$R19</f>
        <v>3400</v>
      </c>
      <c r="T19" s="345">
        <v>7.63636</v>
      </c>
      <c r="U19" s="343">
        <f>'exterior 2020'!$S19*'exterior 2020'!$T19+0.01</f>
        <v>25963.634</v>
      </c>
      <c r="V19" s="343">
        <f>ROUND('exterior 2020'!$U19,2)</f>
        <v>25963.63</v>
      </c>
      <c r="W19" s="343">
        <v>0</v>
      </c>
      <c r="X19" s="343">
        <v>25963.63</v>
      </c>
      <c r="Y19" s="346">
        <f>'exterior 2020'!$V19+'exterior 2020'!$W19-'exterior 2020'!$X19</f>
        <v>0</v>
      </c>
      <c r="Z19" s="343"/>
      <c r="AA19" s="343"/>
      <c r="AB19" s="347"/>
      <c r="AC19" s="347"/>
      <c r="AD19" s="348"/>
      <c r="AE19" s="348"/>
      <c r="AF19" s="343"/>
      <c r="AG19" s="349"/>
      <c r="AH19" s="349"/>
      <c r="AI19" s="349"/>
      <c r="AJ19" s="349"/>
      <c r="AK19" s="339"/>
      <c r="AL19" s="350"/>
      <c r="AM19" s="350"/>
      <c r="AN19" s="350"/>
      <c r="AO19" s="351"/>
    </row>
    <row r="20" spans="1:41" ht="38.25" hidden="1">
      <c r="A20" s="338">
        <v>43875</v>
      </c>
      <c r="B20" s="339" t="s">
        <v>2121</v>
      </c>
      <c r="C20" s="340">
        <v>10742</v>
      </c>
      <c r="D20" s="125">
        <v>43879</v>
      </c>
      <c r="E20" s="124"/>
      <c r="F20" s="339" t="s">
        <v>2122</v>
      </c>
      <c r="G20" s="339" t="s">
        <v>179</v>
      </c>
      <c r="H20" s="3" t="s">
        <v>2123</v>
      </c>
      <c r="I20" s="339" t="s">
        <v>2058</v>
      </c>
      <c r="J20" s="124">
        <v>0</v>
      </c>
      <c r="K20" s="125" t="s">
        <v>1742</v>
      </c>
      <c r="L20" s="339" t="s">
        <v>1468</v>
      </c>
      <c r="M20" s="339" t="s">
        <v>2124</v>
      </c>
      <c r="N20" s="339" t="s">
        <v>2125</v>
      </c>
      <c r="O20" s="341" t="s">
        <v>2126</v>
      </c>
      <c r="P20" s="247" t="s">
        <v>2116</v>
      </c>
      <c r="Q20" s="342">
        <v>5.5</v>
      </c>
      <c r="R20" s="343">
        <v>300</v>
      </c>
      <c r="S20" s="344">
        <f>'exterior 2020'!$Q20*'exterior 2020'!$R20</f>
        <v>1650</v>
      </c>
      <c r="T20" s="345">
        <v>7.63636</v>
      </c>
      <c r="U20" s="343">
        <f>'exterior 2020'!$S20*'exterior 2020'!$T20</f>
        <v>12599.994</v>
      </c>
      <c r="V20" s="343">
        <f>ROUND('exterior 2020'!$U20,2)</f>
        <v>12599.99</v>
      </c>
      <c r="W20" s="343">
        <v>0</v>
      </c>
      <c r="X20" s="343">
        <v>12599.99</v>
      </c>
      <c r="Y20" s="346">
        <f>'exterior 2020'!$V20+'exterior 2020'!$W20-'exterior 2020'!$X20</f>
        <v>0</v>
      </c>
      <c r="Z20" s="343"/>
      <c r="AA20" s="343"/>
      <c r="AB20" s="347"/>
      <c r="AC20" s="347"/>
      <c r="AD20" s="348"/>
      <c r="AE20" s="348"/>
      <c r="AF20" s="343"/>
      <c r="AG20" s="349"/>
      <c r="AH20" s="349"/>
      <c r="AI20" s="349"/>
      <c r="AJ20" s="349"/>
      <c r="AK20" s="339"/>
      <c r="AL20" s="350"/>
      <c r="AM20" s="350"/>
      <c r="AN20" s="350"/>
      <c r="AO20" s="351"/>
    </row>
    <row r="21" spans="1:41" ht="132" customHeight="1">
      <c r="A21" s="338">
        <v>43875</v>
      </c>
      <c r="B21" s="339" t="s">
        <v>2127</v>
      </c>
      <c r="C21" s="340">
        <v>10743</v>
      </c>
      <c r="D21" s="125">
        <v>43889</v>
      </c>
      <c r="E21" s="124"/>
      <c r="F21" s="339" t="s">
        <v>2128</v>
      </c>
      <c r="G21" s="339" t="s">
        <v>917</v>
      </c>
      <c r="H21" s="3" t="s">
        <v>2129</v>
      </c>
      <c r="I21" s="339" t="s">
        <v>2058</v>
      </c>
      <c r="J21" s="124">
        <v>529</v>
      </c>
      <c r="K21" s="125">
        <v>43917</v>
      </c>
      <c r="L21" s="339" t="s">
        <v>1434</v>
      </c>
      <c r="M21" s="339" t="s">
        <v>2130</v>
      </c>
      <c r="N21" s="339" t="s">
        <v>2131</v>
      </c>
      <c r="O21" s="341" t="s">
        <v>2132</v>
      </c>
      <c r="P21" s="247" t="s">
        <v>2133</v>
      </c>
      <c r="Q21" s="342">
        <v>3.5</v>
      </c>
      <c r="R21" s="343">
        <v>400</v>
      </c>
      <c r="S21" s="344">
        <f>'exterior 2020'!$Q21*'exterior 2020'!$R21</f>
        <v>1400</v>
      </c>
      <c r="T21" s="345">
        <v>7.63636</v>
      </c>
      <c r="U21" s="343">
        <f>'exterior 2020'!$S21*'exterior 2020'!$T21</f>
        <v>10690.904</v>
      </c>
      <c r="V21" s="343">
        <f>ROUND('exterior 2020'!$U21,2)</f>
        <v>10690.9</v>
      </c>
      <c r="W21" s="343">
        <v>229.27</v>
      </c>
      <c r="X21" s="343">
        <v>0</v>
      </c>
      <c r="Y21" s="346">
        <f>'exterior 2020'!$V21+'exterior 2020'!$W21-'exterior 2020'!$X21</f>
        <v>10920.17</v>
      </c>
      <c r="Z21" s="343"/>
      <c r="AA21" s="343"/>
      <c r="AB21" s="347"/>
      <c r="AC21" s="347"/>
      <c r="AD21" s="348"/>
      <c r="AE21" s="348"/>
      <c r="AF21" s="343"/>
      <c r="AG21" s="349"/>
      <c r="AH21" s="349"/>
      <c r="AI21" s="349"/>
      <c r="AJ21" s="349"/>
      <c r="AK21" s="339"/>
      <c r="AL21" s="350"/>
      <c r="AM21" s="350"/>
      <c r="AN21" s="350"/>
      <c r="AO21" s="351"/>
    </row>
    <row r="22" spans="1:41" ht="178.5">
      <c r="A22" s="338">
        <v>43875</v>
      </c>
      <c r="B22" s="339" t="s">
        <v>2134</v>
      </c>
      <c r="C22" s="340">
        <v>10744</v>
      </c>
      <c r="D22" s="125">
        <v>43888</v>
      </c>
      <c r="E22" s="124"/>
      <c r="F22" s="339" t="s">
        <v>1489</v>
      </c>
      <c r="G22" s="339" t="s">
        <v>917</v>
      </c>
      <c r="H22" s="339" t="s">
        <v>2135</v>
      </c>
      <c r="I22" s="339" t="s">
        <v>2058</v>
      </c>
      <c r="J22" s="124">
        <v>315</v>
      </c>
      <c r="K22" s="125">
        <v>43901</v>
      </c>
      <c r="L22" s="339" t="s">
        <v>1434</v>
      </c>
      <c r="M22" s="339" t="s">
        <v>2130</v>
      </c>
      <c r="N22" s="339" t="s">
        <v>2131</v>
      </c>
      <c r="O22" s="341" t="s">
        <v>2136</v>
      </c>
      <c r="P22" s="247" t="s">
        <v>2137</v>
      </c>
      <c r="Q22" s="342">
        <v>3.5</v>
      </c>
      <c r="R22" s="343">
        <v>400</v>
      </c>
      <c r="S22" s="344">
        <f>'exterior 2020'!$Q22*'exterior 2020'!$R22</f>
        <v>1400</v>
      </c>
      <c r="T22" s="345">
        <v>7.63636</v>
      </c>
      <c r="U22" s="343">
        <f>'exterior 2020'!$S22*'exterior 2020'!$T22</f>
        <v>10690.904</v>
      </c>
      <c r="V22" s="343">
        <f>ROUND('exterior 2020'!$U22,2)</f>
        <v>10690.9</v>
      </c>
      <c r="W22" s="343">
        <v>0</v>
      </c>
      <c r="X22" s="343">
        <v>0</v>
      </c>
      <c r="Y22" s="346">
        <f>'exterior 2020'!$V22+'exterior 2020'!$W22-'exterior 2020'!$X22</f>
        <v>10690.9</v>
      </c>
      <c r="Z22" s="343"/>
      <c r="AA22" s="343"/>
      <c r="AB22" s="347"/>
      <c r="AC22" s="347"/>
      <c r="AD22" s="348"/>
      <c r="AE22" s="348"/>
      <c r="AF22" s="343"/>
      <c r="AG22" s="349"/>
      <c r="AH22" s="349"/>
      <c r="AI22" s="349"/>
      <c r="AJ22" s="349"/>
      <c r="AK22" s="339"/>
      <c r="AL22" s="350"/>
      <c r="AM22" s="350"/>
      <c r="AN22" s="350"/>
      <c r="AO22" s="351"/>
    </row>
    <row r="23" spans="1:41" ht="178.5">
      <c r="A23" s="338">
        <v>43875</v>
      </c>
      <c r="B23" s="339" t="s">
        <v>2138</v>
      </c>
      <c r="C23" s="340">
        <v>10745</v>
      </c>
      <c r="D23" s="125">
        <v>43889</v>
      </c>
      <c r="E23" s="124"/>
      <c r="F23" s="339" t="s">
        <v>2139</v>
      </c>
      <c r="G23" s="339" t="s">
        <v>1455</v>
      </c>
      <c r="H23" s="3" t="s">
        <v>2140</v>
      </c>
      <c r="I23" s="339" t="s">
        <v>2058</v>
      </c>
      <c r="J23" s="124">
        <v>315</v>
      </c>
      <c r="K23" s="125">
        <v>43901</v>
      </c>
      <c r="L23" s="339" t="s">
        <v>1434</v>
      </c>
      <c r="M23" s="339" t="s">
        <v>2130</v>
      </c>
      <c r="N23" s="339" t="s">
        <v>2131</v>
      </c>
      <c r="O23" s="341" t="s">
        <v>2141</v>
      </c>
      <c r="P23" s="247" t="s">
        <v>2142</v>
      </c>
      <c r="Q23" s="342">
        <v>3.5</v>
      </c>
      <c r="R23" s="343">
        <v>400</v>
      </c>
      <c r="S23" s="344">
        <f>'exterior 2020'!$Q23*'exterior 2020'!$R23</f>
        <v>1400</v>
      </c>
      <c r="T23" s="345">
        <v>7.63636</v>
      </c>
      <c r="U23" s="343">
        <f>'exterior 2020'!$S23*'exterior 2020'!$T23</f>
        <v>10690.904</v>
      </c>
      <c r="V23" s="343">
        <f>ROUND('exterior 2020'!$U23,2)</f>
        <v>10690.9</v>
      </c>
      <c r="W23" s="343">
        <v>229.27</v>
      </c>
      <c r="X23" s="343">
        <v>0</v>
      </c>
      <c r="Y23" s="346">
        <f>'exterior 2020'!$V23+'exterior 2020'!$W23-'exterior 2020'!$X23</f>
        <v>10920.17</v>
      </c>
      <c r="Z23" s="343"/>
      <c r="AA23" s="343"/>
      <c r="AB23" s="347"/>
      <c r="AC23" s="347"/>
      <c r="AD23" s="348"/>
      <c r="AE23" s="348"/>
      <c r="AF23" s="343"/>
      <c r="AG23" s="349"/>
      <c r="AH23" s="349"/>
      <c r="AI23" s="349"/>
      <c r="AJ23" s="349"/>
      <c r="AK23" s="339"/>
      <c r="AL23" s="350"/>
      <c r="AM23" s="350"/>
      <c r="AN23" s="350"/>
      <c r="AO23" s="351"/>
    </row>
    <row r="24" spans="1:41" ht="267.75">
      <c r="A24" s="338">
        <v>43878</v>
      </c>
      <c r="B24" s="339" t="s">
        <v>2143</v>
      </c>
      <c r="C24" s="340">
        <v>10746</v>
      </c>
      <c r="D24" s="125">
        <v>43893</v>
      </c>
      <c r="E24" s="124"/>
      <c r="F24" s="339" t="s">
        <v>2144</v>
      </c>
      <c r="G24" s="339" t="s">
        <v>818</v>
      </c>
      <c r="H24" s="3" t="s">
        <v>2145</v>
      </c>
      <c r="I24" s="339" t="s">
        <v>2058</v>
      </c>
      <c r="J24" s="124">
        <v>529</v>
      </c>
      <c r="K24" s="125">
        <v>43917</v>
      </c>
      <c r="L24" s="339" t="s">
        <v>144</v>
      </c>
      <c r="M24" s="339" t="s">
        <v>2146</v>
      </c>
      <c r="N24" s="339" t="s">
        <v>2147</v>
      </c>
      <c r="O24" s="341" t="s">
        <v>2148</v>
      </c>
      <c r="P24" s="247" t="s">
        <v>2149</v>
      </c>
      <c r="Q24" s="342">
        <v>3.5</v>
      </c>
      <c r="R24" s="343">
        <v>400</v>
      </c>
      <c r="S24" s="344">
        <f>'exterior 2020'!$Q24*'exterior 2020'!$R24</f>
        <v>1400</v>
      </c>
      <c r="T24" s="345">
        <v>7.67454</v>
      </c>
      <c r="U24" s="343">
        <f>'exterior 2020'!$S24*'exterior 2020'!$T24</f>
        <v>10744.356</v>
      </c>
      <c r="V24" s="343">
        <v>0</v>
      </c>
      <c r="W24" s="343">
        <v>10744.36</v>
      </c>
      <c r="X24" s="343">
        <v>0</v>
      </c>
      <c r="Y24" s="346">
        <f>'exterior 2020'!$V24+'exterior 2020'!$W24-'exterior 2020'!$X24</f>
        <v>10744.36</v>
      </c>
      <c r="Z24" s="343"/>
      <c r="AA24" s="343"/>
      <c r="AB24" s="347"/>
      <c r="AC24" s="347"/>
      <c r="AD24" s="348"/>
      <c r="AE24" s="348"/>
      <c r="AF24" s="343"/>
      <c r="AG24" s="349"/>
      <c r="AH24" s="349"/>
      <c r="AI24" s="349"/>
      <c r="AJ24" s="349"/>
      <c r="AK24" s="339"/>
      <c r="AL24" s="350"/>
      <c r="AM24" s="350"/>
      <c r="AN24" s="350"/>
      <c r="AO24" s="351"/>
    </row>
    <row r="25" spans="1:41" ht="204">
      <c r="A25" s="338">
        <v>43879</v>
      </c>
      <c r="B25" s="339" t="s">
        <v>2150</v>
      </c>
      <c r="C25" s="340">
        <v>10747</v>
      </c>
      <c r="D25" s="125">
        <v>43896</v>
      </c>
      <c r="E25" s="124"/>
      <c r="F25" s="339" t="s">
        <v>1628</v>
      </c>
      <c r="G25" s="339" t="s">
        <v>278</v>
      </c>
      <c r="H25" s="3" t="s">
        <v>279</v>
      </c>
      <c r="I25" s="339" t="s">
        <v>2058</v>
      </c>
      <c r="J25" s="124">
        <v>529</v>
      </c>
      <c r="K25" s="125">
        <v>43917</v>
      </c>
      <c r="L25" s="339" t="s">
        <v>144</v>
      </c>
      <c r="M25" s="339" t="s">
        <v>2151</v>
      </c>
      <c r="N25" s="339" t="s">
        <v>2152</v>
      </c>
      <c r="O25" s="341" t="s">
        <v>2153</v>
      </c>
      <c r="P25" s="247" t="s">
        <v>2154</v>
      </c>
      <c r="Q25" s="342">
        <v>2.5</v>
      </c>
      <c r="R25" s="343">
        <v>800</v>
      </c>
      <c r="S25" s="344">
        <f>'exterior 2020'!$Q25*'exterior 2020'!$R25</f>
        <v>2000</v>
      </c>
      <c r="T25" s="345">
        <v>7.6391</v>
      </c>
      <c r="U25" s="343">
        <f>'exterior 2020'!$S25*'exterior 2020'!$T25</f>
        <v>15278.2</v>
      </c>
      <c r="V25" s="343">
        <f>ROUND('exterior 2020'!$U25,2)</f>
        <v>15278.2</v>
      </c>
      <c r="W25" s="343">
        <v>0</v>
      </c>
      <c r="X25" s="343">
        <v>0</v>
      </c>
      <c r="Y25" s="346">
        <f>'exterior 2020'!$V25+'exterior 2020'!$W25-'exterior 2020'!$X25</f>
        <v>15278.2</v>
      </c>
      <c r="Z25" s="343"/>
      <c r="AA25" s="343"/>
      <c r="AB25" s="347"/>
      <c r="AC25" s="347"/>
      <c r="AD25" s="348"/>
      <c r="AE25" s="348"/>
      <c r="AF25" s="343"/>
      <c r="AG25" s="349"/>
      <c r="AH25" s="349"/>
      <c r="AI25" s="349"/>
      <c r="AJ25" s="349"/>
      <c r="AK25" s="339"/>
      <c r="AL25" s="350"/>
      <c r="AM25" s="350"/>
      <c r="AN25" s="350"/>
      <c r="AO25" s="351"/>
    </row>
    <row r="26" spans="1:41" ht="306">
      <c r="A26" s="338">
        <v>43882</v>
      </c>
      <c r="B26" s="339" t="s">
        <v>2155</v>
      </c>
      <c r="C26" s="340">
        <v>10748</v>
      </c>
      <c r="D26" s="125">
        <v>43902</v>
      </c>
      <c r="E26" s="124"/>
      <c r="F26" s="339" t="s">
        <v>1628</v>
      </c>
      <c r="G26" s="339" t="s">
        <v>278</v>
      </c>
      <c r="H26" s="3" t="s">
        <v>279</v>
      </c>
      <c r="I26" s="339" t="s">
        <v>2058</v>
      </c>
      <c r="J26" s="124">
        <v>530</v>
      </c>
      <c r="K26" s="125">
        <v>43917</v>
      </c>
      <c r="L26" s="339" t="s">
        <v>1434</v>
      </c>
      <c r="M26" s="339" t="s">
        <v>2156</v>
      </c>
      <c r="N26" s="339" t="s">
        <v>2157</v>
      </c>
      <c r="O26" s="341" t="s">
        <v>2158</v>
      </c>
      <c r="P26" s="247" t="s">
        <v>2159</v>
      </c>
      <c r="Q26" s="342">
        <v>4.5</v>
      </c>
      <c r="R26" s="343">
        <v>1000</v>
      </c>
      <c r="S26" s="344">
        <f>'exterior 2020'!$Q26*'exterior 2020'!$R26</f>
        <v>4500</v>
      </c>
      <c r="T26" s="345">
        <v>7.64393</v>
      </c>
      <c r="U26" s="343">
        <f>'exterior 2020'!$S26*'exterior 2020'!$T26</f>
        <v>34397.685</v>
      </c>
      <c r="V26" s="343">
        <f>ROUND('exterior 2020'!$U26,2)</f>
        <v>34397.69</v>
      </c>
      <c r="W26" s="343">
        <v>0</v>
      </c>
      <c r="X26" s="343">
        <v>0</v>
      </c>
      <c r="Y26" s="346">
        <f>'exterior 2020'!$V26+'exterior 2020'!$W26-'exterior 2020'!$X26</f>
        <v>34397.69</v>
      </c>
      <c r="Z26" s="343"/>
      <c r="AA26" s="343"/>
      <c r="AB26" s="347"/>
      <c r="AC26" s="347"/>
      <c r="AD26" s="348"/>
      <c r="AE26" s="348"/>
      <c r="AF26" s="343"/>
      <c r="AG26" s="349"/>
      <c r="AH26" s="349"/>
      <c r="AI26" s="349"/>
      <c r="AJ26" s="349"/>
      <c r="AK26" s="339"/>
      <c r="AL26" s="350"/>
      <c r="AM26" s="350"/>
      <c r="AN26" s="350"/>
      <c r="AO26" s="351"/>
    </row>
    <row r="27" spans="1:41" ht="51">
      <c r="A27" s="338">
        <v>43882</v>
      </c>
      <c r="B27" s="339" t="s">
        <v>2160</v>
      </c>
      <c r="C27" s="340">
        <v>10749</v>
      </c>
      <c r="D27" s="125">
        <v>43902</v>
      </c>
      <c r="E27" s="124"/>
      <c r="F27" s="339" t="s">
        <v>2161</v>
      </c>
      <c r="G27" s="339" t="s">
        <v>147</v>
      </c>
      <c r="H27" s="3" t="s">
        <v>496</v>
      </c>
      <c r="I27" s="339" t="s">
        <v>2058</v>
      </c>
      <c r="J27" s="124">
        <v>530</v>
      </c>
      <c r="K27" s="125">
        <v>43917</v>
      </c>
      <c r="L27" s="339" t="s">
        <v>1434</v>
      </c>
      <c r="M27" s="339" t="s">
        <v>2156</v>
      </c>
      <c r="N27" s="339" t="s">
        <v>2157</v>
      </c>
      <c r="O27" s="341" t="s">
        <v>2162</v>
      </c>
      <c r="P27" s="247" t="s">
        <v>2163</v>
      </c>
      <c r="Q27" s="342">
        <v>4.5</v>
      </c>
      <c r="R27" s="343">
        <v>400</v>
      </c>
      <c r="S27" s="344">
        <f>'exterior 2020'!$Q27*'exterior 2020'!$R27</f>
        <v>1800</v>
      </c>
      <c r="T27" s="345">
        <v>7.64393</v>
      </c>
      <c r="U27" s="343">
        <f>'exterior 2020'!$S27*'exterior 2020'!$T27</f>
        <v>13759.074</v>
      </c>
      <c r="V27" s="343">
        <f>ROUND('exterior 2020'!$U27,2)</f>
        <v>13759.07</v>
      </c>
      <c r="W27" s="343">
        <v>0</v>
      </c>
      <c r="X27" s="343">
        <v>0</v>
      </c>
      <c r="Y27" s="346">
        <f>'exterior 2020'!$V27+'exterior 2020'!$W27-'exterior 2020'!$X27</f>
        <v>13759.07</v>
      </c>
      <c r="Z27" s="343"/>
      <c r="AA27" s="343"/>
      <c r="AB27" s="347"/>
      <c r="AC27" s="347"/>
      <c r="AD27" s="348"/>
      <c r="AE27" s="348"/>
      <c r="AF27" s="343"/>
      <c r="AG27" s="349"/>
      <c r="AH27" s="349"/>
      <c r="AI27" s="349"/>
      <c r="AJ27" s="349"/>
      <c r="AK27" s="339"/>
      <c r="AL27" s="350"/>
      <c r="AM27" s="350"/>
      <c r="AN27" s="350"/>
      <c r="AO27" s="351"/>
    </row>
    <row r="28" spans="1:41" ht="306">
      <c r="A28" s="338">
        <v>43882</v>
      </c>
      <c r="B28" s="339" t="s">
        <v>2164</v>
      </c>
      <c r="C28" s="340">
        <v>10750</v>
      </c>
      <c r="D28" s="125">
        <v>43902</v>
      </c>
      <c r="E28" s="124"/>
      <c r="F28" s="339" t="s">
        <v>563</v>
      </c>
      <c r="G28" s="339" t="s">
        <v>2165</v>
      </c>
      <c r="H28" s="3" t="s">
        <v>279</v>
      </c>
      <c r="I28" s="339" t="s">
        <v>2058</v>
      </c>
      <c r="J28" s="124">
        <v>529</v>
      </c>
      <c r="K28" s="125">
        <v>43917</v>
      </c>
      <c r="L28" s="339" t="s">
        <v>144</v>
      </c>
      <c r="M28" s="339" t="s">
        <v>2156</v>
      </c>
      <c r="N28" s="339" t="s">
        <v>2157</v>
      </c>
      <c r="O28" s="341" t="s">
        <v>2162</v>
      </c>
      <c r="P28" s="247" t="s">
        <v>2159</v>
      </c>
      <c r="Q28" s="342">
        <v>4.5</v>
      </c>
      <c r="R28" s="343">
        <v>400</v>
      </c>
      <c r="S28" s="344">
        <f>'exterior 2020'!$Q28*'exterior 2020'!$R28</f>
        <v>1800</v>
      </c>
      <c r="T28" s="345">
        <v>7.64393</v>
      </c>
      <c r="U28" s="343">
        <f>'exterior 2020'!$S28*'exterior 2020'!$T28</f>
        <v>13759.074</v>
      </c>
      <c r="V28" s="343">
        <f>ROUND('exterior 2020'!$U28,2)</f>
        <v>13759.07</v>
      </c>
      <c r="W28" s="343">
        <v>0</v>
      </c>
      <c r="X28" s="343">
        <v>0</v>
      </c>
      <c r="Y28" s="346">
        <f>'exterior 2020'!$V28+'exterior 2020'!$W28-'exterior 2020'!$X28</f>
        <v>13759.07</v>
      </c>
      <c r="Z28" s="343"/>
      <c r="AA28" s="343"/>
      <c r="AB28" s="347"/>
      <c r="AC28" s="347"/>
      <c r="AD28" s="348"/>
      <c r="AE28" s="348"/>
      <c r="AF28" s="343"/>
      <c r="AG28" s="349"/>
      <c r="AH28" s="349"/>
      <c r="AI28" s="349"/>
      <c r="AJ28" s="349"/>
      <c r="AK28" s="339"/>
      <c r="AL28" s="350"/>
      <c r="AM28" s="350"/>
      <c r="AN28" s="350"/>
      <c r="AO28" s="351"/>
    </row>
    <row r="29" spans="1:41" ht="51" hidden="1">
      <c r="A29" s="338">
        <v>43889</v>
      </c>
      <c r="B29" s="339" t="s">
        <v>2166</v>
      </c>
      <c r="C29" s="340">
        <v>10751</v>
      </c>
      <c r="D29" s="125">
        <v>43896</v>
      </c>
      <c r="E29" s="124"/>
      <c r="F29" s="339" t="s">
        <v>1628</v>
      </c>
      <c r="G29" s="339" t="s">
        <v>278</v>
      </c>
      <c r="H29" s="3" t="s">
        <v>279</v>
      </c>
      <c r="I29" s="339" t="s">
        <v>2058</v>
      </c>
      <c r="J29" s="124" t="s">
        <v>1742</v>
      </c>
      <c r="K29" s="125" t="s">
        <v>1742</v>
      </c>
      <c r="L29" s="339" t="s">
        <v>1434</v>
      </c>
      <c r="M29" s="339" t="s">
        <v>2167</v>
      </c>
      <c r="N29" s="339" t="s">
        <v>2168</v>
      </c>
      <c r="O29" s="341" t="s">
        <v>2169</v>
      </c>
      <c r="P29" s="247" t="s">
        <v>2170</v>
      </c>
      <c r="Q29" s="342">
        <v>2.5</v>
      </c>
      <c r="R29" s="343">
        <v>1000</v>
      </c>
      <c r="S29" s="344">
        <f>'exterior 2020'!$Q29*'exterior 2020'!$R29</f>
        <v>2500</v>
      </c>
      <c r="T29" s="345">
        <v>7.67884</v>
      </c>
      <c r="U29" s="343">
        <f>'exterior 2020'!$S29*'exterior 2020'!$T29</f>
        <v>19197.1</v>
      </c>
      <c r="V29" s="343">
        <f>ROUND('exterior 2020'!$U29,2)</f>
        <v>19197.1</v>
      </c>
      <c r="W29" s="343">
        <v>0</v>
      </c>
      <c r="X29" s="343">
        <v>19197.1</v>
      </c>
      <c r="Y29" s="346">
        <f>'exterior 2020'!$V29+'exterior 2020'!$W29-'exterior 2020'!$X29</f>
        <v>0</v>
      </c>
      <c r="Z29" s="343"/>
      <c r="AA29" s="343"/>
      <c r="AB29" s="347"/>
      <c r="AC29" s="347"/>
      <c r="AD29" s="348"/>
      <c r="AE29" s="348"/>
      <c r="AF29" s="343"/>
      <c r="AG29" s="349"/>
      <c r="AH29" s="349"/>
      <c r="AI29" s="349"/>
      <c r="AJ29" s="349"/>
      <c r="AK29" s="339"/>
      <c r="AL29" s="350"/>
      <c r="AM29" s="350"/>
      <c r="AN29" s="350"/>
      <c r="AO29" s="351"/>
    </row>
    <row r="30" spans="1:41" ht="265.5" customHeight="1">
      <c r="A30" s="338">
        <v>43889</v>
      </c>
      <c r="B30" s="339" t="s">
        <v>2166</v>
      </c>
      <c r="C30" s="340">
        <v>10752</v>
      </c>
      <c r="D30" s="125">
        <v>43903</v>
      </c>
      <c r="E30" s="124"/>
      <c r="F30" s="339" t="s">
        <v>2085</v>
      </c>
      <c r="G30" s="339" t="s">
        <v>917</v>
      </c>
      <c r="H30" s="3" t="s">
        <v>1078</v>
      </c>
      <c r="I30" s="339" t="s">
        <v>2058</v>
      </c>
      <c r="J30" s="124">
        <v>529</v>
      </c>
      <c r="K30" s="125">
        <v>43917</v>
      </c>
      <c r="L30" s="339" t="s">
        <v>1434</v>
      </c>
      <c r="M30" s="339" t="s">
        <v>2171</v>
      </c>
      <c r="N30" s="339" t="s">
        <v>2172</v>
      </c>
      <c r="O30" s="341" t="s">
        <v>2173</v>
      </c>
      <c r="P30" s="247" t="s">
        <v>2174</v>
      </c>
      <c r="Q30" s="342">
        <v>5.5</v>
      </c>
      <c r="R30" s="343">
        <v>300</v>
      </c>
      <c r="S30" s="344">
        <f>'exterior 2020'!$Q30*'exterior 2020'!$R30</f>
        <v>1650</v>
      </c>
      <c r="T30" s="345">
        <v>7.67884</v>
      </c>
      <c r="U30" s="343">
        <f>'exterior 2020'!$S30*'exterior 2020'!$T30</f>
        <v>12670.086</v>
      </c>
      <c r="V30" s="343">
        <f>ROUND('exterior 2020'!$U30,2)</f>
        <v>12670.09</v>
      </c>
      <c r="W30" s="343">
        <v>0</v>
      </c>
      <c r="X30" s="343">
        <v>0</v>
      </c>
      <c r="Y30" s="346">
        <f>'exterior 2020'!$V30+'exterior 2020'!$W30-'exterior 2020'!$X30</f>
        <v>12670.09</v>
      </c>
      <c r="Z30" s="343"/>
      <c r="AA30" s="343"/>
      <c r="AB30" s="347"/>
      <c r="AC30" s="347"/>
      <c r="AD30" s="348"/>
      <c r="AE30" s="348"/>
      <c r="AF30" s="343"/>
      <c r="AG30" s="349"/>
      <c r="AH30" s="349"/>
      <c r="AI30" s="349"/>
      <c r="AJ30" s="349"/>
      <c r="AK30" s="339"/>
      <c r="AL30" s="350"/>
      <c r="AM30" s="350"/>
      <c r="AN30" s="350"/>
      <c r="AO30" s="351"/>
    </row>
    <row r="31" spans="1:41" ht="165.75">
      <c r="A31" s="338">
        <v>43889</v>
      </c>
      <c r="B31" s="339" t="s">
        <v>2175</v>
      </c>
      <c r="C31" s="340">
        <v>10753</v>
      </c>
      <c r="D31" s="125">
        <v>43903</v>
      </c>
      <c r="E31" s="124"/>
      <c r="F31" s="339" t="s">
        <v>2176</v>
      </c>
      <c r="G31" s="339" t="s">
        <v>169</v>
      </c>
      <c r="H31" s="3" t="s">
        <v>1078</v>
      </c>
      <c r="I31" s="339" t="s">
        <v>2058</v>
      </c>
      <c r="J31" s="124">
        <v>529</v>
      </c>
      <c r="K31" s="125">
        <v>43917</v>
      </c>
      <c r="L31" s="339" t="s">
        <v>1434</v>
      </c>
      <c r="M31" s="339" t="s">
        <v>2171</v>
      </c>
      <c r="N31" s="339" t="s">
        <v>2177</v>
      </c>
      <c r="O31" s="341" t="s">
        <v>2178</v>
      </c>
      <c r="P31" s="247" t="s">
        <v>2179</v>
      </c>
      <c r="Q31" s="342">
        <v>4.5</v>
      </c>
      <c r="R31" s="343">
        <v>300</v>
      </c>
      <c r="S31" s="344">
        <f>'exterior 2020'!$Q31*'exterior 2020'!$R31</f>
        <v>1350</v>
      </c>
      <c r="T31" s="345">
        <v>7.67884</v>
      </c>
      <c r="U31" s="343">
        <f>'exterior 2020'!$S31*'exterior 2020'!$T31</f>
        <v>10366.434</v>
      </c>
      <c r="V31" s="343">
        <f>ROUND('exterior 2020'!$U31,2)</f>
        <v>10366.43</v>
      </c>
      <c r="W31" s="343">
        <v>0</v>
      </c>
      <c r="X31" s="343">
        <v>0</v>
      </c>
      <c r="Y31" s="346">
        <f>'exterior 2020'!$V31+'exterior 2020'!$W31-'exterior 2020'!$X31</f>
        <v>10366.43</v>
      </c>
      <c r="Z31" s="343"/>
      <c r="AA31" s="343"/>
      <c r="AB31" s="347"/>
      <c r="AC31" s="347"/>
      <c r="AD31" s="348"/>
      <c r="AE31" s="348"/>
      <c r="AF31" s="343"/>
      <c r="AG31" s="349"/>
      <c r="AH31" s="349"/>
      <c r="AI31" s="349"/>
      <c r="AJ31" s="349"/>
      <c r="AK31" s="339"/>
      <c r="AL31" s="350"/>
      <c r="AM31" s="350"/>
      <c r="AN31" s="350"/>
      <c r="AO31" s="351"/>
    </row>
    <row r="32" spans="1:41" ht="127.5">
      <c r="A32" s="338">
        <v>43892</v>
      </c>
      <c r="B32" s="339" t="s">
        <v>2180</v>
      </c>
      <c r="C32" s="340">
        <v>10754</v>
      </c>
      <c r="D32" s="125">
        <v>43910</v>
      </c>
      <c r="E32" s="124"/>
      <c r="F32" s="339" t="s">
        <v>2181</v>
      </c>
      <c r="G32" s="339" t="s">
        <v>179</v>
      </c>
      <c r="H32" s="3" t="s">
        <v>2102</v>
      </c>
      <c r="I32" s="339" t="s">
        <v>2058</v>
      </c>
      <c r="J32" s="124">
        <v>530</v>
      </c>
      <c r="K32" s="125">
        <v>43917</v>
      </c>
      <c r="L32" s="339" t="s">
        <v>1434</v>
      </c>
      <c r="M32" s="339" t="s">
        <v>2182</v>
      </c>
      <c r="N32" s="339" t="s">
        <v>2183</v>
      </c>
      <c r="O32" s="341" t="s">
        <v>2184</v>
      </c>
      <c r="P32" s="247" t="s">
        <v>2185</v>
      </c>
      <c r="Q32" s="342">
        <v>5.5</v>
      </c>
      <c r="R32" s="343">
        <v>350</v>
      </c>
      <c r="S32" s="344">
        <f>'exterior 2020'!$Q32*'exterior 2020'!$R32</f>
        <v>1925</v>
      </c>
      <c r="T32" s="345">
        <v>7.68058</v>
      </c>
      <c r="U32" s="343">
        <f>'exterior 2020'!$S32*'exterior 2020'!$T32</f>
        <v>14785.1165</v>
      </c>
      <c r="V32" s="343">
        <f>ROUND('exterior 2020'!$U32,2)</f>
        <v>14785.12</v>
      </c>
      <c r="W32" s="343">
        <v>0</v>
      </c>
      <c r="X32" s="343">
        <v>0</v>
      </c>
      <c r="Y32" s="346">
        <f>'exterior 2020'!$V32+'exterior 2020'!$W32-'exterior 2020'!$X32</f>
        <v>14785.12</v>
      </c>
      <c r="Z32" s="343"/>
      <c r="AA32" s="343"/>
      <c r="AB32" s="347"/>
      <c r="AC32" s="347"/>
      <c r="AD32" s="348"/>
      <c r="AE32" s="348"/>
      <c r="AF32" s="343"/>
      <c r="AG32" s="349"/>
      <c r="AH32" s="349"/>
      <c r="AI32" s="349"/>
      <c r="AJ32" s="349"/>
      <c r="AK32" s="339"/>
      <c r="AL32" s="350"/>
      <c r="AM32" s="350"/>
      <c r="AN32" s="350"/>
      <c r="AO32" s="351"/>
    </row>
    <row r="33" spans="1:41" ht="204">
      <c r="A33" s="338">
        <v>43892</v>
      </c>
      <c r="B33" s="339" t="s">
        <v>2186</v>
      </c>
      <c r="C33" s="340">
        <v>10755</v>
      </c>
      <c r="D33" s="125">
        <v>43903</v>
      </c>
      <c r="E33" s="124"/>
      <c r="F33" s="339" t="s">
        <v>2187</v>
      </c>
      <c r="G33" s="339" t="s">
        <v>179</v>
      </c>
      <c r="H33" s="3" t="s">
        <v>1078</v>
      </c>
      <c r="I33" s="339" t="s">
        <v>2058</v>
      </c>
      <c r="J33" s="124">
        <v>529</v>
      </c>
      <c r="K33" s="125">
        <v>43917</v>
      </c>
      <c r="L33" s="339" t="s">
        <v>1434</v>
      </c>
      <c r="M33" s="339" t="s">
        <v>2171</v>
      </c>
      <c r="N33" s="339" t="s">
        <v>2188</v>
      </c>
      <c r="O33" s="341" t="s">
        <v>2189</v>
      </c>
      <c r="P33" s="247" t="s">
        <v>2190</v>
      </c>
      <c r="Q33" s="342">
        <v>4.5</v>
      </c>
      <c r="R33" s="343">
        <v>300</v>
      </c>
      <c r="S33" s="344">
        <f>'exterior 2020'!$Q33*'exterior 2020'!$R33</f>
        <v>1350</v>
      </c>
      <c r="T33" s="345">
        <v>7.68058</v>
      </c>
      <c r="U33" s="343">
        <f>'exterior 2020'!$S33*'exterior 2020'!$T33</f>
        <v>10368.783</v>
      </c>
      <c r="V33" s="343">
        <f>ROUND('exterior 2020'!$U33,2)</f>
        <v>10368.78</v>
      </c>
      <c r="W33" s="343">
        <v>0</v>
      </c>
      <c r="X33" s="343">
        <v>0</v>
      </c>
      <c r="Y33" s="346">
        <f>'exterior 2020'!$V33+'exterior 2020'!$W33-'exterior 2020'!$X33</f>
        <v>10368.78</v>
      </c>
      <c r="Z33" s="343"/>
      <c r="AA33" s="343"/>
      <c r="AB33" s="347"/>
      <c r="AC33" s="347"/>
      <c r="AD33" s="348"/>
      <c r="AE33" s="348"/>
      <c r="AF33" s="343"/>
      <c r="AG33" s="349"/>
      <c r="AH33" s="349"/>
      <c r="AI33" s="349"/>
      <c r="AJ33" s="349"/>
      <c r="AK33" s="339"/>
      <c r="AL33" s="350"/>
      <c r="AM33" s="350"/>
      <c r="AN33" s="350"/>
      <c r="AO33" s="351"/>
    </row>
    <row r="34" spans="1:41" ht="127.5">
      <c r="A34" s="338">
        <v>43892</v>
      </c>
      <c r="B34" s="339" t="s">
        <v>2191</v>
      </c>
      <c r="C34" s="340">
        <v>10756</v>
      </c>
      <c r="D34" s="125">
        <v>43903</v>
      </c>
      <c r="E34" s="124"/>
      <c r="F34" s="339" t="s">
        <v>2192</v>
      </c>
      <c r="G34" s="339" t="s">
        <v>169</v>
      </c>
      <c r="H34" s="3" t="s">
        <v>1078</v>
      </c>
      <c r="I34" s="339" t="s">
        <v>2058</v>
      </c>
      <c r="J34" s="124">
        <v>529</v>
      </c>
      <c r="K34" s="125">
        <v>43917</v>
      </c>
      <c r="L34" s="339" t="s">
        <v>1434</v>
      </c>
      <c r="M34" s="339" t="s">
        <v>2171</v>
      </c>
      <c r="N34" s="339" t="s">
        <v>2188</v>
      </c>
      <c r="O34" s="341" t="s">
        <v>2193</v>
      </c>
      <c r="P34" s="247" t="s">
        <v>2194</v>
      </c>
      <c r="Q34" s="342">
        <v>4.5</v>
      </c>
      <c r="R34" s="343">
        <v>300</v>
      </c>
      <c r="S34" s="344">
        <f>'exterior 2020'!$Q34*'exterior 2020'!$R34</f>
        <v>1350</v>
      </c>
      <c r="T34" s="345">
        <v>7.68058</v>
      </c>
      <c r="U34" s="343">
        <f>'exterior 2020'!$S34*'exterior 2020'!$T34</f>
        <v>10368.783</v>
      </c>
      <c r="V34" s="343">
        <f>ROUND('exterior 2020'!$U34,2)</f>
        <v>10368.78</v>
      </c>
      <c r="W34" s="343">
        <v>0</v>
      </c>
      <c r="X34" s="343">
        <v>0</v>
      </c>
      <c r="Y34" s="346">
        <f>'exterior 2020'!$V34+'exterior 2020'!$W34-'exterior 2020'!$X34</f>
        <v>10368.78</v>
      </c>
      <c r="Z34" s="343"/>
      <c r="AA34" s="343"/>
      <c r="AB34" s="347"/>
      <c r="AC34" s="347"/>
      <c r="AD34" s="348"/>
      <c r="AE34" s="348"/>
      <c r="AF34" s="343"/>
      <c r="AG34" s="349"/>
      <c r="AH34" s="349"/>
      <c r="AI34" s="349"/>
      <c r="AJ34" s="349"/>
      <c r="AK34" s="339"/>
      <c r="AL34" s="350"/>
      <c r="AM34" s="350"/>
      <c r="AN34" s="350"/>
      <c r="AO34" s="351"/>
    </row>
    <row r="35" spans="1:41" ht="51">
      <c r="A35" s="338">
        <v>43892</v>
      </c>
      <c r="B35" s="339" t="s">
        <v>2195</v>
      </c>
      <c r="C35" s="340">
        <v>10757</v>
      </c>
      <c r="D35" s="125">
        <v>43910</v>
      </c>
      <c r="E35" s="124"/>
      <c r="F35" s="339" t="s">
        <v>2161</v>
      </c>
      <c r="G35" s="339" t="s">
        <v>147</v>
      </c>
      <c r="H35" s="3" t="s">
        <v>496</v>
      </c>
      <c r="I35" s="339" t="s">
        <v>2058</v>
      </c>
      <c r="J35" s="124">
        <v>530</v>
      </c>
      <c r="K35" s="125">
        <v>43917</v>
      </c>
      <c r="L35" s="339" t="s">
        <v>1434</v>
      </c>
      <c r="M35" s="339" t="s">
        <v>2171</v>
      </c>
      <c r="N35" s="339" t="s">
        <v>2196</v>
      </c>
      <c r="O35" s="341" t="s">
        <v>2197</v>
      </c>
      <c r="P35" s="247" t="s">
        <v>2198</v>
      </c>
      <c r="Q35" s="342">
        <v>3.5</v>
      </c>
      <c r="R35" s="343">
        <v>300</v>
      </c>
      <c r="S35" s="344">
        <f>'exterior 2020'!$Q35*'exterior 2020'!$R35</f>
        <v>1050</v>
      </c>
      <c r="T35" s="345">
        <v>7.68058</v>
      </c>
      <c r="U35" s="343">
        <f>'exterior 2020'!$S35*'exterior 2020'!$T35</f>
        <v>8064.609</v>
      </c>
      <c r="V35" s="343">
        <f>ROUND('exterior 2020'!$U35,2)</f>
        <v>8064.61</v>
      </c>
      <c r="W35" s="343">
        <v>0</v>
      </c>
      <c r="X35" s="343">
        <v>0</v>
      </c>
      <c r="Y35" s="346">
        <f>'exterior 2020'!$V35+'exterior 2020'!$W35-'exterior 2020'!$X35</f>
        <v>8064.61</v>
      </c>
      <c r="Z35" s="343"/>
      <c r="AA35" s="343"/>
      <c r="AB35" s="347"/>
      <c r="AC35" s="347"/>
      <c r="AD35" s="348"/>
      <c r="AE35" s="348"/>
      <c r="AF35" s="343"/>
      <c r="AG35" s="349"/>
      <c r="AH35" s="349"/>
      <c r="AI35" s="349"/>
      <c r="AJ35" s="349"/>
      <c r="AK35" s="339"/>
      <c r="AL35" s="350"/>
      <c r="AM35" s="350"/>
      <c r="AN35" s="350"/>
      <c r="AO35" s="351"/>
    </row>
    <row r="36" spans="1:41" ht="184.5" customHeight="1">
      <c r="A36" s="338">
        <v>43893</v>
      </c>
      <c r="B36" s="339" t="s">
        <v>2199</v>
      </c>
      <c r="C36" s="340">
        <v>10758</v>
      </c>
      <c r="D36" s="125">
        <v>43910</v>
      </c>
      <c r="E36" s="124"/>
      <c r="F36" s="339" t="s">
        <v>2144</v>
      </c>
      <c r="G36" s="339" t="s">
        <v>818</v>
      </c>
      <c r="H36" s="3" t="s">
        <v>2145</v>
      </c>
      <c r="I36" s="339" t="s">
        <v>2058</v>
      </c>
      <c r="J36" s="124">
        <v>530</v>
      </c>
      <c r="K36" s="125">
        <v>43917</v>
      </c>
      <c r="L36" s="339" t="s">
        <v>1741</v>
      </c>
      <c r="M36" s="339" t="s">
        <v>2080</v>
      </c>
      <c r="N36" s="339" t="s">
        <v>2200</v>
      </c>
      <c r="O36" s="341" t="s">
        <v>2201</v>
      </c>
      <c r="P36" s="247" t="s">
        <v>2202</v>
      </c>
      <c r="Q36" s="342">
        <v>2.5</v>
      </c>
      <c r="R36" s="343">
        <v>350</v>
      </c>
      <c r="S36" s="344">
        <f>'exterior 2020'!$Q36*'exterior 2020'!$R36</f>
        <v>875</v>
      </c>
      <c r="T36" s="345">
        <v>7.67454</v>
      </c>
      <c r="U36" s="343">
        <f>'exterior 2020'!$S36*'exterior 2020'!$T36</f>
        <v>6715.222500000001</v>
      </c>
      <c r="V36" s="343">
        <f>ROUND('exterior 2020'!$U36,2)</f>
        <v>6715.22</v>
      </c>
      <c r="W36" s="343">
        <v>0</v>
      </c>
      <c r="X36" s="343">
        <v>0</v>
      </c>
      <c r="Y36" s="346">
        <f>'exterior 2020'!$V36+'exterior 2020'!$W36-'exterior 2020'!$X36</f>
        <v>6715.22</v>
      </c>
      <c r="Z36" s="343"/>
      <c r="AA36" s="343"/>
      <c r="AB36" s="347"/>
      <c r="AC36" s="347"/>
      <c r="AD36" s="348"/>
      <c r="AE36" s="348"/>
      <c r="AF36" s="343"/>
      <c r="AG36" s="349"/>
      <c r="AH36" s="349"/>
      <c r="AI36" s="349"/>
      <c r="AJ36" s="349"/>
      <c r="AK36" s="339"/>
      <c r="AL36" s="350"/>
      <c r="AM36" s="350"/>
      <c r="AN36" s="350"/>
      <c r="AO36" s="351"/>
    </row>
    <row r="37" spans="1:41" ht="153">
      <c r="A37" s="338">
        <v>43893</v>
      </c>
      <c r="B37" s="339" t="s">
        <v>2203</v>
      </c>
      <c r="C37" s="340">
        <v>10759</v>
      </c>
      <c r="D37" s="125">
        <v>43906</v>
      </c>
      <c r="E37" s="124"/>
      <c r="F37" s="339" t="s">
        <v>2204</v>
      </c>
      <c r="G37" s="339" t="s">
        <v>179</v>
      </c>
      <c r="H37" s="3" t="s">
        <v>2205</v>
      </c>
      <c r="I37" s="339" t="s">
        <v>2058</v>
      </c>
      <c r="J37" s="124">
        <v>529</v>
      </c>
      <c r="K37" s="125">
        <v>43917</v>
      </c>
      <c r="L37" s="339" t="s">
        <v>1741</v>
      </c>
      <c r="M37" s="339" t="s">
        <v>2080</v>
      </c>
      <c r="N37" s="339" t="s">
        <v>2196</v>
      </c>
      <c r="O37" s="341" t="s">
        <v>2206</v>
      </c>
      <c r="P37" s="247" t="s">
        <v>2207</v>
      </c>
      <c r="Q37" s="342">
        <v>3.5</v>
      </c>
      <c r="R37" s="343">
        <v>350</v>
      </c>
      <c r="S37" s="344">
        <f>'exterior 2020'!$Q37*'exterior 2020'!$R37</f>
        <v>1225</v>
      </c>
      <c r="T37" s="345">
        <v>7.67454</v>
      </c>
      <c r="U37" s="343">
        <f>'exterior 2020'!$S37*'exterior 2020'!$T37</f>
        <v>9401.3115</v>
      </c>
      <c r="V37" s="343">
        <f>ROUND('exterior 2020'!$U37,2)</f>
        <v>9401.31</v>
      </c>
      <c r="W37" s="343">
        <v>0</v>
      </c>
      <c r="X37" s="343">
        <v>0</v>
      </c>
      <c r="Y37" s="346">
        <f>'exterior 2020'!$V37+'exterior 2020'!$W37-'exterior 2020'!$X37</f>
        <v>9401.31</v>
      </c>
      <c r="Z37" s="343"/>
      <c r="AA37" s="343"/>
      <c r="AB37" s="347"/>
      <c r="AC37" s="347"/>
      <c r="AD37" s="348"/>
      <c r="AE37" s="348"/>
      <c r="AF37" s="343"/>
      <c r="AG37" s="349"/>
      <c r="AH37" s="349"/>
      <c r="AI37" s="349"/>
      <c r="AJ37" s="349"/>
      <c r="AK37" s="339"/>
      <c r="AL37" s="350"/>
      <c r="AM37" s="350"/>
      <c r="AN37" s="350"/>
      <c r="AO37" s="351"/>
    </row>
    <row r="38" spans="1:41" ht="51">
      <c r="A38" s="338">
        <v>43895</v>
      </c>
      <c r="B38" s="339" t="s">
        <v>2208</v>
      </c>
      <c r="C38" s="340">
        <v>10760</v>
      </c>
      <c r="D38" s="125">
        <v>43910</v>
      </c>
      <c r="E38" s="124"/>
      <c r="F38" s="339" t="s">
        <v>1628</v>
      </c>
      <c r="G38" s="339" t="s">
        <v>278</v>
      </c>
      <c r="H38" s="3" t="s">
        <v>279</v>
      </c>
      <c r="I38" s="339" t="s">
        <v>2058</v>
      </c>
      <c r="J38" s="124">
        <v>530</v>
      </c>
      <c r="K38" s="125">
        <v>43917</v>
      </c>
      <c r="L38" s="339" t="s">
        <v>1741</v>
      </c>
      <c r="M38" s="339" t="s">
        <v>2209</v>
      </c>
      <c r="N38" s="339" t="s">
        <v>2210</v>
      </c>
      <c r="O38" s="341" t="s">
        <v>2211</v>
      </c>
      <c r="P38" s="247" t="s">
        <v>2212</v>
      </c>
      <c r="Q38" s="342">
        <v>0.5</v>
      </c>
      <c r="R38" s="343">
        <v>1000</v>
      </c>
      <c r="S38" s="344">
        <f>'exterior 2020'!$Q38*'exterior 2020'!$R38</f>
        <v>500</v>
      </c>
      <c r="T38" s="345">
        <v>7.67581</v>
      </c>
      <c r="U38" s="343">
        <f>'exterior 2020'!$S38*'exterior 2020'!$T38</f>
        <v>3837.905</v>
      </c>
      <c r="V38" s="343">
        <f>ROUND('exterior 2020'!$U38,2)</f>
        <v>3837.91</v>
      </c>
      <c r="W38" s="343">
        <v>0</v>
      </c>
      <c r="X38" s="343">
        <v>0</v>
      </c>
      <c r="Y38" s="346">
        <f>'exterior 2020'!$V38+'exterior 2020'!$W38-'exterior 2020'!$X38</f>
        <v>3837.91</v>
      </c>
      <c r="Z38" s="343"/>
      <c r="AA38" s="343"/>
      <c r="AB38" s="347"/>
      <c r="AC38" s="347"/>
      <c r="AD38" s="348"/>
      <c r="AE38" s="348"/>
      <c r="AF38" s="343"/>
      <c r="AG38" s="349"/>
      <c r="AH38" s="349"/>
      <c r="AI38" s="349"/>
      <c r="AJ38" s="349"/>
      <c r="AK38" s="339"/>
      <c r="AL38" s="350"/>
      <c r="AM38" s="350"/>
      <c r="AN38" s="350"/>
      <c r="AO38" s="351"/>
    </row>
    <row r="39" spans="1:41" ht="89.25">
      <c r="A39" s="338">
        <v>43896</v>
      </c>
      <c r="B39" s="339" t="s">
        <v>2213</v>
      </c>
      <c r="C39" s="340">
        <v>10761</v>
      </c>
      <c r="D39" s="125">
        <v>43915</v>
      </c>
      <c r="E39" s="124"/>
      <c r="F39" s="339" t="s">
        <v>1434</v>
      </c>
      <c r="G39" s="339" t="s">
        <v>147</v>
      </c>
      <c r="H39" s="3" t="s">
        <v>496</v>
      </c>
      <c r="I39" s="339" t="s">
        <v>2058</v>
      </c>
      <c r="J39" s="124">
        <v>530</v>
      </c>
      <c r="K39" s="125">
        <v>43917</v>
      </c>
      <c r="L39" s="339" t="s">
        <v>1628</v>
      </c>
      <c r="M39" s="339" t="s">
        <v>2214</v>
      </c>
      <c r="N39" s="339" t="s">
        <v>2215</v>
      </c>
      <c r="O39" s="341" t="s">
        <v>2216</v>
      </c>
      <c r="P39" s="247" t="s">
        <v>2217</v>
      </c>
      <c r="Q39" s="342">
        <v>4.5</v>
      </c>
      <c r="R39" s="343">
        <v>400</v>
      </c>
      <c r="S39" s="344">
        <f>'exterior 2020'!$Q39*'exterior 2020'!$R39</f>
        <v>1800</v>
      </c>
      <c r="T39" s="345">
        <v>7.67024</v>
      </c>
      <c r="U39" s="343">
        <f>'exterior 2020'!$S39*'exterior 2020'!$T39</f>
        <v>13806.431999999999</v>
      </c>
      <c r="V39" s="343">
        <f>ROUND('exterior 2020'!$U39,2)</f>
        <v>13806.43</v>
      </c>
      <c r="W39" s="343">
        <v>0</v>
      </c>
      <c r="X39" s="343">
        <v>0</v>
      </c>
      <c r="Y39" s="346">
        <f>'exterior 2020'!$V39+'exterior 2020'!$W39-'exterior 2020'!$X39</f>
        <v>13806.43</v>
      </c>
      <c r="Z39" s="343"/>
      <c r="AA39" s="343"/>
      <c r="AB39" s="347"/>
      <c r="AC39" s="347"/>
      <c r="AD39" s="348"/>
      <c r="AE39" s="348"/>
      <c r="AF39" s="343"/>
      <c r="AG39" s="349"/>
      <c r="AH39" s="349"/>
      <c r="AI39" s="349"/>
      <c r="AJ39" s="349"/>
      <c r="AK39" s="339"/>
      <c r="AL39" s="350"/>
      <c r="AM39" s="350"/>
      <c r="AN39" s="350"/>
      <c r="AO39" s="351"/>
    </row>
    <row r="40" spans="1:41" ht="25.5" hidden="1">
      <c r="A40" s="338">
        <v>43896</v>
      </c>
      <c r="B40" s="339" t="s">
        <v>153</v>
      </c>
      <c r="C40" s="340">
        <v>10762</v>
      </c>
      <c r="D40" s="125"/>
      <c r="E40" s="124"/>
      <c r="F40" s="339" t="s">
        <v>153</v>
      </c>
      <c r="G40" s="339" t="s">
        <v>153</v>
      </c>
      <c r="H40" s="339" t="s">
        <v>153</v>
      </c>
      <c r="J40" s="124"/>
      <c r="K40" s="125"/>
      <c r="L40" s="339" t="s">
        <v>153</v>
      </c>
      <c r="M40" s="339" t="s">
        <v>153</v>
      </c>
      <c r="N40" s="339" t="s">
        <v>153</v>
      </c>
      <c r="O40" s="339" t="s">
        <v>153</v>
      </c>
      <c r="P40" s="339" t="s">
        <v>2218</v>
      </c>
      <c r="Q40" s="342">
        <v>0</v>
      </c>
      <c r="R40" s="343">
        <v>0</v>
      </c>
      <c r="S40" s="344">
        <f>'exterior 2020'!$Q40*'exterior 2020'!$R40</f>
        <v>0</v>
      </c>
      <c r="T40" s="345">
        <v>0</v>
      </c>
      <c r="U40" s="343">
        <f>'exterior 2020'!$S40*'exterior 2020'!$T40</f>
        <v>0</v>
      </c>
      <c r="V40" s="343">
        <f>ROUND('exterior 2020'!$U40,2)</f>
        <v>0</v>
      </c>
      <c r="W40" s="343">
        <v>0</v>
      </c>
      <c r="X40" s="343">
        <v>0</v>
      </c>
      <c r="Y40" s="346">
        <f>'exterior 2020'!$V40+'exterior 2020'!$W40-'exterior 2020'!$X40</f>
        <v>0</v>
      </c>
      <c r="Z40" s="343"/>
      <c r="AA40" s="343"/>
      <c r="AB40" s="347"/>
      <c r="AC40" s="347"/>
      <c r="AD40" s="348"/>
      <c r="AE40" s="348"/>
      <c r="AF40" s="343"/>
      <c r="AG40" s="349"/>
      <c r="AH40" s="349"/>
      <c r="AI40" s="349"/>
      <c r="AJ40" s="349"/>
      <c r="AK40" s="339"/>
      <c r="AL40" s="350"/>
      <c r="AM40" s="350"/>
      <c r="AN40" s="350"/>
      <c r="AO40" s="351"/>
    </row>
    <row r="41" spans="1:41" ht="102">
      <c r="A41" s="338">
        <v>43896</v>
      </c>
      <c r="B41" s="339" t="s">
        <v>2219</v>
      </c>
      <c r="C41" s="340">
        <v>10763</v>
      </c>
      <c r="D41" s="125">
        <v>43916</v>
      </c>
      <c r="E41" s="124"/>
      <c r="F41" s="339" t="s">
        <v>2073</v>
      </c>
      <c r="G41" s="339" t="s">
        <v>169</v>
      </c>
      <c r="H41" s="3" t="s">
        <v>165</v>
      </c>
      <c r="I41" s="339" t="s">
        <v>2058</v>
      </c>
      <c r="J41" s="124">
        <v>671</v>
      </c>
      <c r="K41" s="125">
        <v>43944</v>
      </c>
      <c r="L41" s="339" t="s">
        <v>1741</v>
      </c>
      <c r="M41" s="339" t="s">
        <v>2214</v>
      </c>
      <c r="N41" s="339" t="s">
        <v>2215</v>
      </c>
      <c r="O41" s="341" t="s">
        <v>2216</v>
      </c>
      <c r="P41" s="247" t="s">
        <v>2220</v>
      </c>
      <c r="Q41" s="342">
        <v>4.5</v>
      </c>
      <c r="R41" s="343">
        <v>400</v>
      </c>
      <c r="S41" s="344">
        <f>'exterior 2020'!$Q41*'exterior 2020'!$R41</f>
        <v>1800</v>
      </c>
      <c r="T41" s="345">
        <v>7.79488</v>
      </c>
      <c r="U41" s="343">
        <f>'exterior 2020'!$S41*'exterior 2020'!$T41</f>
        <v>14030.784</v>
      </c>
      <c r="V41" s="343">
        <v>0</v>
      </c>
      <c r="W41" s="343">
        <f>+'exterior 2020'!$U41</f>
        <v>14030.784</v>
      </c>
      <c r="X41" s="343">
        <v>0</v>
      </c>
      <c r="Y41" s="346">
        <f>'exterior 2020'!$V41+'exterior 2020'!$W41-'exterior 2020'!$X41</f>
        <v>14030.784</v>
      </c>
      <c r="Z41" s="343"/>
      <c r="AA41" s="343"/>
      <c r="AB41" s="347"/>
      <c r="AC41" s="347"/>
      <c r="AD41" s="348"/>
      <c r="AE41" s="348"/>
      <c r="AF41" s="343"/>
      <c r="AG41" s="349"/>
      <c r="AH41" s="349"/>
      <c r="AI41" s="349"/>
      <c r="AJ41" s="349"/>
      <c r="AK41" s="339"/>
      <c r="AL41" s="350"/>
      <c r="AM41" s="350"/>
      <c r="AN41" s="350"/>
      <c r="AO41" s="351"/>
    </row>
    <row r="42" spans="1:41" ht="38.25">
      <c r="A42" s="338">
        <v>43900</v>
      </c>
      <c r="B42" s="339" t="s">
        <v>2221</v>
      </c>
      <c r="C42" s="340">
        <v>10764</v>
      </c>
      <c r="D42" s="125">
        <v>43914</v>
      </c>
      <c r="E42" s="124"/>
      <c r="F42" s="339" t="s">
        <v>1628</v>
      </c>
      <c r="G42" s="339" t="s">
        <v>278</v>
      </c>
      <c r="H42" s="3" t="s">
        <v>279</v>
      </c>
      <c r="I42" s="339" t="s">
        <v>2058</v>
      </c>
      <c r="J42" s="124">
        <v>530</v>
      </c>
      <c r="K42" s="125">
        <v>43917</v>
      </c>
      <c r="L42" s="339" t="s">
        <v>1468</v>
      </c>
      <c r="M42" s="339" t="s">
        <v>2214</v>
      </c>
      <c r="N42" s="339" t="s">
        <v>2222</v>
      </c>
      <c r="O42" s="341" t="s">
        <v>2223</v>
      </c>
      <c r="P42" s="247" t="s">
        <v>2224</v>
      </c>
      <c r="Q42" s="342">
        <v>1.5</v>
      </c>
      <c r="R42" s="343">
        <v>1000</v>
      </c>
      <c r="S42" s="344">
        <f>'exterior 2020'!$Q42*'exterior 2020'!$R42</f>
        <v>1500</v>
      </c>
      <c r="T42" s="345">
        <v>7.66555</v>
      </c>
      <c r="U42" s="343">
        <f>'exterior 2020'!$S42*'exterior 2020'!$T42</f>
        <v>11498.324999999999</v>
      </c>
      <c r="V42" s="343">
        <f>ROUND('exterior 2020'!$U42,2)</f>
        <v>11498.33</v>
      </c>
      <c r="W42" s="343">
        <v>0</v>
      </c>
      <c r="X42" s="343">
        <v>0</v>
      </c>
      <c r="Y42" s="346">
        <f>'exterior 2020'!$V42+'exterior 2020'!$W42-'exterior 2020'!$X42</f>
        <v>11498.33</v>
      </c>
      <c r="Z42" s="343"/>
      <c r="AA42" s="343"/>
      <c r="AB42" s="347"/>
      <c r="AC42" s="347"/>
      <c r="AD42" s="348"/>
      <c r="AE42" s="348"/>
      <c r="AF42" s="343"/>
      <c r="AG42" s="349"/>
      <c r="AH42" s="349"/>
      <c r="AI42" s="349"/>
      <c r="AJ42" s="349"/>
      <c r="AK42" s="339"/>
      <c r="AL42" s="350"/>
      <c r="AM42" s="350"/>
      <c r="AN42" s="350"/>
      <c r="AO42" s="351"/>
    </row>
    <row r="43" spans="1:41" ht="76.5">
      <c r="A43" s="338">
        <v>43900</v>
      </c>
      <c r="B43" s="339" t="s">
        <v>2225</v>
      </c>
      <c r="C43" s="340">
        <v>10765</v>
      </c>
      <c r="D43" s="125">
        <v>43914</v>
      </c>
      <c r="E43" s="124"/>
      <c r="F43" s="339" t="s">
        <v>2226</v>
      </c>
      <c r="G43" s="339" t="s">
        <v>917</v>
      </c>
      <c r="H43" s="3" t="s">
        <v>918</v>
      </c>
      <c r="I43" s="339" t="s">
        <v>2058</v>
      </c>
      <c r="J43" s="124">
        <v>530</v>
      </c>
      <c r="K43" s="125">
        <v>43917</v>
      </c>
      <c r="L43" s="339" t="s">
        <v>1468</v>
      </c>
      <c r="M43" s="339" t="s">
        <v>2214</v>
      </c>
      <c r="N43" s="339" t="s">
        <v>2222</v>
      </c>
      <c r="O43" s="341" t="s">
        <v>2227</v>
      </c>
      <c r="P43" s="247" t="s">
        <v>2228</v>
      </c>
      <c r="Q43" s="342">
        <v>1.5</v>
      </c>
      <c r="R43" s="343">
        <v>400</v>
      </c>
      <c r="S43" s="344">
        <f>'exterior 2020'!$Q43*'exterior 2020'!$R43</f>
        <v>600</v>
      </c>
      <c r="T43" s="345">
        <v>7.66555</v>
      </c>
      <c r="U43" s="343">
        <f>'exterior 2020'!$S43*'exterior 2020'!$T43</f>
        <v>4599.33</v>
      </c>
      <c r="V43" s="343">
        <f>ROUND('exterior 2020'!$U43,2)</f>
        <v>4599.33</v>
      </c>
      <c r="W43" s="343">
        <v>0</v>
      </c>
      <c r="X43" s="343">
        <v>0</v>
      </c>
      <c r="Y43" s="346">
        <f>'exterior 2020'!$V43+'exterior 2020'!$W43-'exterior 2020'!$X43</f>
        <v>4599.33</v>
      </c>
      <c r="Z43" s="343"/>
      <c r="AA43" s="343"/>
      <c r="AB43" s="347"/>
      <c r="AC43" s="347"/>
      <c r="AD43" s="348"/>
      <c r="AE43" s="348"/>
      <c r="AF43" s="343"/>
      <c r="AG43" s="349"/>
      <c r="AH43" s="349"/>
      <c r="AI43" s="349"/>
      <c r="AJ43" s="349"/>
      <c r="AK43" s="339"/>
      <c r="AL43" s="350"/>
      <c r="AM43" s="350"/>
      <c r="AN43" s="350"/>
      <c r="AO43" s="351"/>
    </row>
    <row r="44" spans="1:41" ht="146.25" customHeight="1">
      <c r="A44" s="338">
        <v>44056</v>
      </c>
      <c r="B44" s="339" t="s">
        <v>2229</v>
      </c>
      <c r="C44" s="340">
        <v>10766</v>
      </c>
      <c r="D44" s="125">
        <v>44071</v>
      </c>
      <c r="E44" s="124"/>
      <c r="F44" s="339" t="s">
        <v>1628</v>
      </c>
      <c r="G44" s="339" t="s">
        <v>278</v>
      </c>
      <c r="H44" s="3" t="s">
        <v>279</v>
      </c>
      <c r="I44" s="339" t="s">
        <v>2058</v>
      </c>
      <c r="J44" s="124">
        <v>2012</v>
      </c>
      <c r="K44" s="125">
        <v>44098</v>
      </c>
      <c r="L44" s="339" t="s">
        <v>144</v>
      </c>
      <c r="M44" s="339" t="s">
        <v>2230</v>
      </c>
      <c r="N44" s="339" t="s">
        <v>2231</v>
      </c>
      <c r="O44" s="341" t="s">
        <v>2232</v>
      </c>
      <c r="P44" s="247" t="s">
        <v>2233</v>
      </c>
      <c r="Q44" s="342">
        <v>2.5</v>
      </c>
      <c r="R44" s="343">
        <v>700</v>
      </c>
      <c r="S44" s="344">
        <f>'exterior 2020'!$Q44*'exterior 2020'!$R44</f>
        <v>1750</v>
      </c>
      <c r="T44" s="345">
        <v>7.70105</v>
      </c>
      <c r="U44" s="343">
        <f>'exterior 2020'!$S44*'exterior 2020'!$T44</f>
        <v>13476.837500000001</v>
      </c>
      <c r="V44" s="343">
        <f>ROUND('exterior 2020'!$U44,2)</f>
        <v>13476.84</v>
      </c>
      <c r="W44" s="343">
        <v>0</v>
      </c>
      <c r="X44" s="343">
        <v>0</v>
      </c>
      <c r="Y44" s="346">
        <f>'exterior 2020'!$V44+'exterior 2020'!$W44-'exterior 2020'!$X44</f>
        <v>13476.84</v>
      </c>
      <c r="Z44" s="343"/>
      <c r="AA44" s="343"/>
      <c r="AB44" s="347"/>
      <c r="AC44" s="347"/>
      <c r="AD44" s="348"/>
      <c r="AE44" s="348"/>
      <c r="AF44" s="343"/>
      <c r="AG44" s="349"/>
      <c r="AH44" s="349"/>
      <c r="AI44" s="349"/>
      <c r="AJ44" s="349"/>
      <c r="AK44" s="339"/>
      <c r="AL44" s="350"/>
      <c r="AM44" s="350"/>
      <c r="AN44" s="350"/>
      <c r="AO44" s="351"/>
    </row>
    <row r="45" spans="1:41" ht="127.5">
      <c r="A45" s="338">
        <v>44081</v>
      </c>
      <c r="B45" s="339" t="s">
        <v>2234</v>
      </c>
      <c r="C45" s="340">
        <v>10767</v>
      </c>
      <c r="D45" s="125">
        <v>44096</v>
      </c>
      <c r="E45" s="124"/>
      <c r="F45" s="339" t="s">
        <v>1628</v>
      </c>
      <c r="G45" s="339" t="s">
        <v>278</v>
      </c>
      <c r="H45" s="3" t="s">
        <v>279</v>
      </c>
      <c r="I45" s="339" t="s">
        <v>2058</v>
      </c>
      <c r="J45" s="124">
        <v>2686</v>
      </c>
      <c r="K45" s="125">
        <v>44152</v>
      </c>
      <c r="L45" s="339" t="s">
        <v>1434</v>
      </c>
      <c r="M45" s="339" t="s">
        <v>2235</v>
      </c>
      <c r="N45" s="339" t="s">
        <v>2236</v>
      </c>
      <c r="O45" s="341" t="s">
        <v>2237</v>
      </c>
      <c r="P45" s="247" t="s">
        <v>2238</v>
      </c>
      <c r="Q45" s="342">
        <v>1.5</v>
      </c>
      <c r="R45" s="343">
        <v>700</v>
      </c>
      <c r="S45" s="344">
        <f>'exterior 2020'!$Q45*'exterior 2020'!$R45</f>
        <v>1050</v>
      </c>
      <c r="T45" s="345">
        <v>7.73182</v>
      </c>
      <c r="U45" s="343">
        <f>'exterior 2020'!$S45*'exterior 2020'!$T45</f>
        <v>8118.411</v>
      </c>
      <c r="V45" s="343">
        <f>ROUND('exterior 2020'!$U45,2)</f>
        <v>8118.41</v>
      </c>
      <c r="W45" s="343">
        <v>0</v>
      </c>
      <c r="X45" s="343">
        <v>0</v>
      </c>
      <c r="Y45" s="346">
        <f>'exterior 2020'!$V45+'exterior 2020'!$W45-'exterior 2020'!$X45</f>
        <v>8118.41</v>
      </c>
      <c r="Z45" s="343"/>
      <c r="AA45" s="343"/>
      <c r="AB45" s="347"/>
      <c r="AC45" s="347"/>
      <c r="AD45" s="348"/>
      <c r="AE45" s="348"/>
      <c r="AF45" s="343"/>
      <c r="AG45" s="349"/>
      <c r="AH45" s="349"/>
      <c r="AI45" s="349"/>
      <c r="AJ45" s="349"/>
      <c r="AK45" s="339"/>
      <c r="AL45" s="350"/>
      <c r="AM45" s="350"/>
      <c r="AN45" s="350"/>
      <c r="AO45" s="351"/>
    </row>
    <row r="46" spans="1:41" ht="51">
      <c r="A46" s="338">
        <v>44105</v>
      </c>
      <c r="B46" s="339" t="s">
        <v>2239</v>
      </c>
      <c r="C46" s="340">
        <v>10768</v>
      </c>
      <c r="D46" s="125">
        <v>44123</v>
      </c>
      <c r="E46" s="124"/>
      <c r="F46" s="339" t="s">
        <v>2240</v>
      </c>
      <c r="G46" s="339" t="s">
        <v>1455</v>
      </c>
      <c r="H46" s="3" t="s">
        <v>2241</v>
      </c>
      <c r="I46" s="339" t="s">
        <v>2058</v>
      </c>
      <c r="J46" s="124">
        <v>2929</v>
      </c>
      <c r="K46" s="125">
        <v>44160</v>
      </c>
      <c r="L46" s="339" t="s">
        <v>1741</v>
      </c>
      <c r="M46" s="339" t="s">
        <v>2242</v>
      </c>
      <c r="N46" s="339" t="s">
        <v>2243</v>
      </c>
      <c r="O46" s="341" t="s">
        <v>2244</v>
      </c>
      <c r="P46" s="247" t="s">
        <v>2245</v>
      </c>
      <c r="Q46" s="342">
        <v>6.5</v>
      </c>
      <c r="R46" s="343">
        <v>400</v>
      </c>
      <c r="S46" s="344">
        <f>'exterior 2020'!$Q46*'exterior 2020'!$R46</f>
        <v>2600</v>
      </c>
      <c r="T46" s="345">
        <v>7.78375</v>
      </c>
      <c r="U46" s="343">
        <f>'exterior 2020'!$S46*'exterior 2020'!$T46</f>
        <v>20237.75</v>
      </c>
      <c r="V46" s="343">
        <f>ROUND('exterior 2020'!$U46,2)</f>
        <v>20237.75</v>
      </c>
      <c r="W46" s="343">
        <v>2391.88</v>
      </c>
      <c r="X46" s="343">
        <v>0</v>
      </c>
      <c r="Y46" s="346">
        <f>'exterior 2020'!$V46+'exterior 2020'!$W46-'exterior 2020'!$X46</f>
        <v>22629.63</v>
      </c>
      <c r="Z46" s="343"/>
      <c r="AA46" s="343"/>
      <c r="AB46" s="347"/>
      <c r="AC46" s="347"/>
      <c r="AD46" s="348"/>
      <c r="AE46" s="348"/>
      <c r="AF46" s="343"/>
      <c r="AG46" s="349"/>
      <c r="AH46" s="349"/>
      <c r="AI46" s="349"/>
      <c r="AJ46" s="349"/>
      <c r="AK46" s="339"/>
      <c r="AL46" s="350"/>
      <c r="AM46" s="350"/>
      <c r="AN46" s="350"/>
      <c r="AO46" s="351"/>
    </row>
    <row r="47" spans="1:41" ht="51">
      <c r="A47" s="338">
        <v>44105</v>
      </c>
      <c r="B47" s="339" t="s">
        <v>2246</v>
      </c>
      <c r="C47" s="340">
        <v>10769</v>
      </c>
      <c r="D47" s="125">
        <v>44127</v>
      </c>
      <c r="E47" s="124"/>
      <c r="F47" s="339" t="s">
        <v>2247</v>
      </c>
      <c r="G47" s="339" t="s">
        <v>2248</v>
      </c>
      <c r="H47" s="3" t="s">
        <v>2241</v>
      </c>
      <c r="I47" s="339" t="s">
        <v>2058</v>
      </c>
      <c r="J47" s="124">
        <v>2929</v>
      </c>
      <c r="K47" s="125">
        <v>44160</v>
      </c>
      <c r="L47" s="339" t="s">
        <v>1741</v>
      </c>
      <c r="M47" s="339" t="s">
        <v>2242</v>
      </c>
      <c r="N47" s="339" t="s">
        <v>2243</v>
      </c>
      <c r="O47" s="341" t="s">
        <v>2244</v>
      </c>
      <c r="P47" s="247" t="s">
        <v>2245</v>
      </c>
      <c r="Q47" s="342">
        <v>6.5</v>
      </c>
      <c r="R47" s="343">
        <v>400</v>
      </c>
      <c r="S47" s="344">
        <f>'exterior 2020'!$Q47*'exterior 2020'!$R47</f>
        <v>2600</v>
      </c>
      <c r="T47" s="345">
        <v>7.78375</v>
      </c>
      <c r="U47" s="343">
        <f>'exterior 2020'!$S47*'exterior 2020'!$T47</f>
        <v>20237.75</v>
      </c>
      <c r="V47" s="343">
        <f>ROUND('exterior 2020'!$U47,2)</f>
        <v>20237.75</v>
      </c>
      <c r="W47" s="343">
        <v>2702.89</v>
      </c>
      <c r="X47" s="343">
        <v>0</v>
      </c>
      <c r="Y47" s="346">
        <f>'exterior 2020'!$V47+'exterior 2020'!$W47-'exterior 2020'!$X47</f>
        <v>22940.64</v>
      </c>
      <c r="Z47" s="343"/>
      <c r="AA47" s="343"/>
      <c r="AB47" s="347"/>
      <c r="AC47" s="347"/>
      <c r="AD47" s="348"/>
      <c r="AE47" s="348"/>
      <c r="AF47" s="343"/>
      <c r="AG47" s="349"/>
      <c r="AH47" s="349"/>
      <c r="AI47" s="349"/>
      <c r="AJ47" s="349"/>
      <c r="AK47" s="339"/>
      <c r="AL47" s="350"/>
      <c r="AM47" s="350"/>
      <c r="AN47" s="350"/>
      <c r="AO47" s="351"/>
    </row>
    <row r="48" spans="1:41" ht="51">
      <c r="A48" s="338">
        <v>44105</v>
      </c>
      <c r="B48" s="339" t="s">
        <v>2249</v>
      </c>
      <c r="C48" s="340">
        <v>10770</v>
      </c>
      <c r="D48" s="125">
        <v>44123</v>
      </c>
      <c r="E48" s="124"/>
      <c r="F48" s="339" t="s">
        <v>2250</v>
      </c>
      <c r="G48" s="339" t="s">
        <v>2248</v>
      </c>
      <c r="H48" s="3" t="s">
        <v>2241</v>
      </c>
      <c r="I48" s="339" t="s">
        <v>2058</v>
      </c>
      <c r="J48" s="124">
        <v>2929</v>
      </c>
      <c r="K48" s="125">
        <v>44160</v>
      </c>
      <c r="L48" s="339" t="s">
        <v>1741</v>
      </c>
      <c r="M48" s="339" t="s">
        <v>2242</v>
      </c>
      <c r="N48" s="339" t="s">
        <v>2243</v>
      </c>
      <c r="O48" s="341" t="s">
        <v>2244</v>
      </c>
      <c r="P48" s="247" t="s">
        <v>2245</v>
      </c>
      <c r="Q48" s="342">
        <v>6.5</v>
      </c>
      <c r="R48" s="343">
        <v>400</v>
      </c>
      <c r="S48" s="344">
        <f>'exterior 2020'!$Q48*'exterior 2020'!$R48</f>
        <v>2600</v>
      </c>
      <c r="T48" s="345">
        <v>7.78375</v>
      </c>
      <c r="U48" s="343">
        <f>'exterior 2020'!$S48*'exterior 2020'!$T48</f>
        <v>20237.75</v>
      </c>
      <c r="V48" s="343">
        <f>ROUND('exterior 2020'!$U48,2)</f>
        <v>20237.75</v>
      </c>
      <c r="W48" s="343">
        <v>2042.88</v>
      </c>
      <c r="X48" s="343">
        <v>0</v>
      </c>
      <c r="Y48" s="346">
        <f>'exterior 2020'!$V48+'exterior 2020'!$W48-'exterior 2020'!$X48</f>
        <v>22280.63</v>
      </c>
      <c r="Z48" s="343"/>
      <c r="AA48" s="343"/>
      <c r="AB48" s="347"/>
      <c r="AC48" s="347"/>
      <c r="AD48" s="348"/>
      <c r="AE48" s="348"/>
      <c r="AF48" s="343"/>
      <c r="AG48" s="349"/>
      <c r="AH48" s="349"/>
      <c r="AI48" s="349"/>
      <c r="AJ48" s="349"/>
      <c r="AK48" s="339"/>
      <c r="AL48" s="350"/>
      <c r="AM48" s="350"/>
      <c r="AN48" s="350"/>
      <c r="AO48" s="351"/>
    </row>
    <row r="49" spans="1:41" ht="38.25" hidden="1">
      <c r="A49" s="338">
        <v>44119</v>
      </c>
      <c r="B49" s="339" t="s">
        <v>2251</v>
      </c>
      <c r="C49" s="340">
        <v>10771</v>
      </c>
      <c r="D49" s="341" t="s">
        <v>2252</v>
      </c>
      <c r="E49" s="124"/>
      <c r="F49" s="339" t="s">
        <v>2253</v>
      </c>
      <c r="G49" s="339" t="s">
        <v>2101</v>
      </c>
      <c r="H49" s="3" t="s">
        <v>2241</v>
      </c>
      <c r="I49" s="339" t="s">
        <v>2058</v>
      </c>
      <c r="J49" s="124"/>
      <c r="K49" s="125"/>
      <c r="L49" s="339" t="s">
        <v>144</v>
      </c>
      <c r="M49" s="339" t="s">
        <v>2130</v>
      </c>
      <c r="N49" s="339" t="s">
        <v>2254</v>
      </c>
      <c r="O49" s="341" t="s">
        <v>2252</v>
      </c>
      <c r="P49" s="341" t="s">
        <v>2252</v>
      </c>
      <c r="Q49" s="342"/>
      <c r="Y49" s="346"/>
      <c r="Z49" s="343"/>
      <c r="AA49" s="343"/>
      <c r="AB49" s="347"/>
      <c r="AC49" s="347"/>
      <c r="AD49" s="348"/>
      <c r="AE49" s="348"/>
      <c r="AF49" s="343"/>
      <c r="AG49" s="349"/>
      <c r="AH49" s="349"/>
      <c r="AI49" s="349"/>
      <c r="AJ49" s="349"/>
      <c r="AK49" s="339"/>
      <c r="AL49" s="350"/>
      <c r="AM49" s="350"/>
      <c r="AN49" s="350"/>
      <c r="AO49" s="351"/>
    </row>
    <row r="50" spans="1:41" ht="114.75">
      <c r="A50" s="338">
        <v>44119</v>
      </c>
      <c r="B50" s="339" t="s">
        <v>2255</v>
      </c>
      <c r="C50" s="340">
        <v>10772</v>
      </c>
      <c r="D50" s="125">
        <v>44153</v>
      </c>
      <c r="E50" s="124"/>
      <c r="F50" s="339" t="s">
        <v>2256</v>
      </c>
      <c r="G50" s="339" t="s">
        <v>2248</v>
      </c>
      <c r="H50" s="3" t="s">
        <v>2241</v>
      </c>
      <c r="I50" s="339" t="s">
        <v>2058</v>
      </c>
      <c r="J50" s="349">
        <v>3219</v>
      </c>
      <c r="K50" s="125">
        <v>44179</v>
      </c>
      <c r="L50" s="339" t="s">
        <v>144</v>
      </c>
      <c r="M50" s="339" t="s">
        <v>2130</v>
      </c>
      <c r="N50" s="339" t="s">
        <v>2254</v>
      </c>
      <c r="O50" s="341" t="s">
        <v>2257</v>
      </c>
      <c r="P50" s="247" t="s">
        <v>2258</v>
      </c>
      <c r="Q50" s="342">
        <v>6.5</v>
      </c>
      <c r="R50" s="343">
        <v>400</v>
      </c>
      <c r="S50" s="344">
        <f>'exterior 2020'!$Q50*'exterior 2020'!$R50</f>
        <v>2600</v>
      </c>
      <c r="T50" s="345">
        <v>7.7795</v>
      </c>
      <c r="U50" s="343">
        <f>'exterior 2020'!$S50*'exterior 2020'!$T50</f>
        <v>20226.7</v>
      </c>
      <c r="V50" s="343">
        <f>ROUND('exterior 2020'!$U50,2)</f>
        <v>20226.7</v>
      </c>
      <c r="W50" s="343">
        <v>12728.36</v>
      </c>
      <c r="X50" s="343">
        <v>0</v>
      </c>
      <c r="Y50" s="346">
        <f>'exterior 2020'!$V50+'exterior 2020'!$W50-'exterior 2020'!$X50</f>
        <v>32955.06</v>
      </c>
      <c r="Z50" s="343"/>
      <c r="AA50" s="343"/>
      <c r="AB50" s="347"/>
      <c r="AC50" s="347"/>
      <c r="AD50" s="348"/>
      <c r="AE50" s="348"/>
      <c r="AF50" s="343"/>
      <c r="AG50" s="349"/>
      <c r="AH50" s="349"/>
      <c r="AI50" s="349"/>
      <c r="AJ50" s="349"/>
      <c r="AK50" s="339"/>
      <c r="AL50" s="350"/>
      <c r="AM50" s="350"/>
      <c r="AN50" s="350"/>
      <c r="AO50" s="351"/>
    </row>
    <row r="51" spans="1:41" ht="102">
      <c r="A51" s="338">
        <v>44127</v>
      </c>
      <c r="B51" s="339" t="s">
        <v>2259</v>
      </c>
      <c r="C51" s="340">
        <v>10773</v>
      </c>
      <c r="D51" s="125">
        <v>44144</v>
      </c>
      <c r="E51" s="124"/>
      <c r="F51" s="339" t="s">
        <v>2240</v>
      </c>
      <c r="G51" s="339" t="s">
        <v>1455</v>
      </c>
      <c r="H51" s="3" t="s">
        <v>2241</v>
      </c>
      <c r="I51" s="339" t="s">
        <v>2058</v>
      </c>
      <c r="J51" s="124">
        <v>2929</v>
      </c>
      <c r="K51" s="125">
        <v>44160</v>
      </c>
      <c r="L51" s="339" t="s">
        <v>1434</v>
      </c>
      <c r="M51" s="339" t="s">
        <v>2260</v>
      </c>
      <c r="N51" s="339" t="s">
        <v>2261</v>
      </c>
      <c r="O51" s="341" t="s">
        <v>2262</v>
      </c>
      <c r="P51" s="247" t="s">
        <v>2245</v>
      </c>
      <c r="Q51" s="342">
        <v>6.5</v>
      </c>
      <c r="R51" s="343">
        <v>400</v>
      </c>
      <c r="S51" s="344">
        <f>'exterior 2020'!$Q51*'exterior 2020'!$R51</f>
        <v>2600</v>
      </c>
      <c r="T51" s="345">
        <v>7.78035</v>
      </c>
      <c r="U51" s="343">
        <f>'exterior 2020'!$S51*'exterior 2020'!$T51</f>
        <v>20228.91</v>
      </c>
      <c r="V51" s="343">
        <f>ROUND('exterior 2020'!$U51,2)</f>
        <v>20228.91</v>
      </c>
      <c r="W51" s="343">
        <v>2325.11</v>
      </c>
      <c r="X51" s="343">
        <v>0</v>
      </c>
      <c r="Y51" s="346">
        <f>'exterior 2020'!$V51+'exterior 2020'!$W51-'exterior 2020'!$X51</f>
        <v>22554.02</v>
      </c>
      <c r="Z51" s="343"/>
      <c r="AA51" s="343"/>
      <c r="AB51" s="347"/>
      <c r="AC51" s="347"/>
      <c r="AD51" s="348"/>
      <c r="AE51" s="348"/>
      <c r="AF51" s="343"/>
      <c r="AG51" s="349"/>
      <c r="AH51" s="349"/>
      <c r="AI51" s="349"/>
      <c r="AJ51" s="349"/>
      <c r="AK51" s="339"/>
      <c r="AL51" s="350"/>
      <c r="AM51" s="350"/>
      <c r="AN51" s="350"/>
      <c r="AO51" s="351"/>
    </row>
    <row r="52" spans="1:41" ht="102">
      <c r="A52" s="338">
        <v>44127</v>
      </c>
      <c r="B52" s="339" t="s">
        <v>2263</v>
      </c>
      <c r="C52" s="340">
        <v>10774</v>
      </c>
      <c r="D52" s="125">
        <v>44144</v>
      </c>
      <c r="E52" s="124"/>
      <c r="F52" s="339" t="s">
        <v>2247</v>
      </c>
      <c r="G52" s="339" t="s">
        <v>2248</v>
      </c>
      <c r="H52" s="3" t="s">
        <v>2241</v>
      </c>
      <c r="I52" s="339" t="s">
        <v>2058</v>
      </c>
      <c r="J52" s="124">
        <v>2929</v>
      </c>
      <c r="K52" s="125">
        <v>44160</v>
      </c>
      <c r="L52" s="339" t="s">
        <v>1434</v>
      </c>
      <c r="M52" s="339" t="s">
        <v>2260</v>
      </c>
      <c r="N52" s="339" t="s">
        <v>2261</v>
      </c>
      <c r="O52" s="341" t="s">
        <v>2262</v>
      </c>
      <c r="P52" s="247" t="s">
        <v>2245</v>
      </c>
      <c r="Q52" s="342">
        <v>6.5</v>
      </c>
      <c r="R52" s="343">
        <v>400</v>
      </c>
      <c r="S52" s="344">
        <f>'exterior 2020'!$Q52*'exterior 2020'!$R52</f>
        <v>2600</v>
      </c>
      <c r="T52" s="345">
        <v>7.78035</v>
      </c>
      <c r="U52" s="343">
        <f>'exterior 2020'!$S52*'exterior 2020'!$T52</f>
        <v>20228.91</v>
      </c>
      <c r="V52" s="343">
        <f>ROUND('exterior 2020'!$U52,2)</f>
        <v>20228.91</v>
      </c>
      <c r="W52" s="343">
        <v>2326.11</v>
      </c>
      <c r="X52" s="343">
        <v>0</v>
      </c>
      <c r="Y52" s="346">
        <f>'exterior 2020'!$V52+'exterior 2020'!$W52-'exterior 2020'!$X52</f>
        <v>22555.02</v>
      </c>
      <c r="Z52" s="343"/>
      <c r="AA52" s="343"/>
      <c r="AB52" s="347"/>
      <c r="AC52" s="347"/>
      <c r="AD52" s="348"/>
      <c r="AE52" s="348"/>
      <c r="AF52" s="343"/>
      <c r="AG52" s="349"/>
      <c r="AH52" s="349"/>
      <c r="AI52" s="349"/>
      <c r="AJ52" s="349"/>
      <c r="AK52" s="339"/>
      <c r="AL52" s="350"/>
      <c r="AM52" s="350"/>
      <c r="AN52" s="350"/>
      <c r="AO52" s="351"/>
    </row>
    <row r="53" spans="1:41" ht="102">
      <c r="A53" s="338">
        <v>44127</v>
      </c>
      <c r="B53" s="339" t="s">
        <v>2264</v>
      </c>
      <c r="C53" s="340">
        <v>10775</v>
      </c>
      <c r="D53" s="125">
        <v>44144</v>
      </c>
      <c r="E53" s="124"/>
      <c r="F53" s="339" t="s">
        <v>2250</v>
      </c>
      <c r="G53" s="339" t="s">
        <v>2248</v>
      </c>
      <c r="H53" s="3" t="s">
        <v>2241</v>
      </c>
      <c r="I53" s="339" t="s">
        <v>2058</v>
      </c>
      <c r="J53" s="124">
        <v>2929</v>
      </c>
      <c r="K53" s="125">
        <v>44160</v>
      </c>
      <c r="L53" s="339" t="s">
        <v>1434</v>
      </c>
      <c r="M53" s="339" t="s">
        <v>2260</v>
      </c>
      <c r="N53" s="339" t="s">
        <v>2261</v>
      </c>
      <c r="O53" s="341" t="s">
        <v>2262</v>
      </c>
      <c r="P53" s="247" t="s">
        <v>2245</v>
      </c>
      <c r="Q53" s="342">
        <v>6.5</v>
      </c>
      <c r="R53" s="343">
        <v>400</v>
      </c>
      <c r="S53" s="344">
        <f>'exterior 2020'!$Q53*'exterior 2020'!$R53</f>
        <v>2600</v>
      </c>
      <c r="T53" s="345">
        <v>7.78035</v>
      </c>
      <c r="U53" s="343">
        <f>'exterior 2020'!$S53*'exterior 2020'!$T53</f>
        <v>20228.91</v>
      </c>
      <c r="V53" s="343">
        <f>ROUND('exterior 2020'!$U53,2)</f>
        <v>20228.91</v>
      </c>
      <c r="W53" s="343">
        <v>1665.27</v>
      </c>
      <c r="X53" s="343">
        <v>0</v>
      </c>
      <c r="Y53" s="346">
        <f>'exterior 2020'!$V53+'exterior 2020'!$W53-'exterior 2020'!$X53</f>
        <v>21894.18</v>
      </c>
      <c r="Z53" s="343"/>
      <c r="AA53" s="343"/>
      <c r="AB53" s="347"/>
      <c r="AC53" s="347"/>
      <c r="AD53" s="348"/>
      <c r="AE53" s="348"/>
      <c r="AF53" s="343"/>
      <c r="AG53" s="349"/>
      <c r="AH53" s="349"/>
      <c r="AI53" s="349"/>
      <c r="AJ53" s="349"/>
      <c r="AK53" s="339"/>
      <c r="AL53" s="350"/>
      <c r="AM53" s="350"/>
      <c r="AN53" s="350"/>
      <c r="AO53" s="351"/>
    </row>
    <row r="54" spans="1:41" ht="89.25">
      <c r="A54" s="338">
        <v>44141</v>
      </c>
      <c r="B54" s="339" t="s">
        <v>2265</v>
      </c>
      <c r="C54" s="340">
        <v>10776</v>
      </c>
      <c r="D54" s="125">
        <v>44162</v>
      </c>
      <c r="E54" s="124"/>
      <c r="F54" s="339" t="s">
        <v>1632</v>
      </c>
      <c r="G54" s="339" t="s">
        <v>818</v>
      </c>
      <c r="H54" s="3" t="s">
        <v>489</v>
      </c>
      <c r="I54" s="339" t="s">
        <v>2058</v>
      </c>
      <c r="J54" s="124">
        <v>3663</v>
      </c>
      <c r="K54" s="125">
        <v>44193</v>
      </c>
      <c r="L54" s="339" t="s">
        <v>1434</v>
      </c>
      <c r="M54" s="339" t="s">
        <v>2167</v>
      </c>
      <c r="N54" s="339" t="s">
        <v>2266</v>
      </c>
      <c r="O54" s="341" t="s">
        <v>2267</v>
      </c>
      <c r="P54" s="247" t="s">
        <v>2268</v>
      </c>
      <c r="Q54" s="342">
        <v>4.5</v>
      </c>
      <c r="R54" s="343">
        <v>400</v>
      </c>
      <c r="S54" s="344">
        <f>'exterior 2020'!$Q54*'exterior 2020'!$R54</f>
        <v>1800</v>
      </c>
      <c r="T54" s="345">
        <v>7.78214</v>
      </c>
      <c r="U54" s="343">
        <f>'exterior 2020'!$S54*'exterior 2020'!$T54</f>
        <v>14007.852</v>
      </c>
      <c r="V54" s="343">
        <f>ROUND('exterior 2020'!$U54,2)</f>
        <v>14007.85</v>
      </c>
      <c r="W54" s="343">
        <v>494.71</v>
      </c>
      <c r="X54" s="343">
        <v>0</v>
      </c>
      <c r="Y54" s="346">
        <f>'exterior 2020'!$V54+'exterior 2020'!$W54-'exterior 2020'!$X54</f>
        <v>14502.56</v>
      </c>
      <c r="Z54" s="343"/>
      <c r="AA54" s="343"/>
      <c r="AB54" s="347"/>
      <c r="AC54" s="347"/>
      <c r="AD54" s="348"/>
      <c r="AE54" s="348"/>
      <c r="AF54" s="343"/>
      <c r="AG54" s="349"/>
      <c r="AH54" s="349"/>
      <c r="AI54" s="349"/>
      <c r="AJ54" s="349"/>
      <c r="AK54" s="339"/>
      <c r="AL54" s="350"/>
      <c r="AM54" s="350"/>
      <c r="AN54" s="350"/>
      <c r="AO54" s="351"/>
    </row>
    <row r="55" spans="1:41" ht="12.75" hidden="1">
      <c r="A55" s="338">
        <v>44151</v>
      </c>
      <c r="B55" s="339" t="s">
        <v>153</v>
      </c>
      <c r="C55" s="340">
        <v>10777</v>
      </c>
      <c r="D55" s="125" t="s">
        <v>153</v>
      </c>
      <c r="E55" s="124"/>
      <c r="F55" s="125" t="s">
        <v>153</v>
      </c>
      <c r="G55" s="125" t="s">
        <v>153</v>
      </c>
      <c r="H55" s="125" t="s">
        <v>153</v>
      </c>
      <c r="I55" s="125" t="s">
        <v>153</v>
      </c>
      <c r="J55" s="125" t="s">
        <v>153</v>
      </c>
      <c r="K55" s="125" t="s">
        <v>153</v>
      </c>
      <c r="L55" s="125" t="s">
        <v>153</v>
      </c>
      <c r="M55" s="125" t="s">
        <v>153</v>
      </c>
      <c r="N55" s="125" t="s">
        <v>153</v>
      </c>
      <c r="O55" s="125" t="s">
        <v>153</v>
      </c>
      <c r="P55" s="125" t="s">
        <v>153</v>
      </c>
      <c r="Q55" s="342"/>
      <c r="S55" s="344">
        <f>'exterior 2020'!$Q55*'exterior 2020'!$R55</f>
        <v>0</v>
      </c>
      <c r="U55" s="343">
        <f>'exterior 2020'!$S55*'exterior 2020'!$T55</f>
        <v>0</v>
      </c>
      <c r="V55" s="343">
        <f>ROUND('exterior 2020'!$U55,2)</f>
        <v>0</v>
      </c>
      <c r="Y55" s="346">
        <f>'exterior 2020'!$V55+'exterior 2020'!$W55-'exterior 2020'!$X55</f>
        <v>0</v>
      </c>
      <c r="Z55" s="343"/>
      <c r="AA55" s="343"/>
      <c r="AB55" s="347"/>
      <c r="AC55" s="347"/>
      <c r="AD55" s="348"/>
      <c r="AE55" s="348"/>
      <c r="AF55" s="343"/>
      <c r="AG55" s="349"/>
      <c r="AH55" s="349"/>
      <c r="AI55" s="349"/>
      <c r="AJ55" s="349"/>
      <c r="AK55" s="339"/>
      <c r="AL55" s="350"/>
      <c r="AM55" s="350"/>
      <c r="AN55" s="350"/>
      <c r="AO55" s="351"/>
    </row>
    <row r="56" spans="1:41" ht="63.75">
      <c r="A56" s="338">
        <v>44151</v>
      </c>
      <c r="B56" s="339" t="s">
        <v>2269</v>
      </c>
      <c r="C56" s="340">
        <v>10778</v>
      </c>
      <c r="D56" s="125">
        <v>44159</v>
      </c>
      <c r="E56" s="124"/>
      <c r="F56" s="125" t="s">
        <v>1628</v>
      </c>
      <c r="G56" s="125" t="s">
        <v>2270</v>
      </c>
      <c r="H56" s="125" t="s">
        <v>279</v>
      </c>
      <c r="I56" s="349">
        <v>1</v>
      </c>
      <c r="J56" s="349">
        <v>3219</v>
      </c>
      <c r="K56" s="125">
        <v>44179</v>
      </c>
      <c r="L56" s="125" t="s">
        <v>144</v>
      </c>
      <c r="M56" s="125" t="s">
        <v>2124</v>
      </c>
      <c r="N56" s="125" t="s">
        <v>2271</v>
      </c>
      <c r="O56" s="341" t="s">
        <v>2272</v>
      </c>
      <c r="P56" s="125" t="s">
        <v>2273</v>
      </c>
      <c r="Q56" s="342">
        <v>0.5</v>
      </c>
      <c r="R56" s="343">
        <v>600</v>
      </c>
      <c r="S56" s="344">
        <f>'exterior 2020'!$Q56*'exterior 2020'!$R56</f>
        <v>300</v>
      </c>
      <c r="T56" s="345">
        <v>7.77727</v>
      </c>
      <c r="U56" s="343">
        <f>'exterior 2020'!$S56*'exterior 2020'!$T56</f>
        <v>2333.181</v>
      </c>
      <c r="V56" s="343">
        <f>ROUND('exterior 2020'!$U56,2)</f>
        <v>2333.18</v>
      </c>
      <c r="W56" s="343">
        <v>0</v>
      </c>
      <c r="X56" s="343">
        <v>0</v>
      </c>
      <c r="Y56" s="346">
        <f>'exterior 2020'!$V56+'exterior 2020'!$W56-'exterior 2020'!$X56</f>
        <v>2333.18</v>
      </c>
      <c r="Z56" s="343"/>
      <c r="AA56" s="343"/>
      <c r="AB56" s="347"/>
      <c r="AC56" s="347"/>
      <c r="AD56" s="348"/>
      <c r="AE56" s="348"/>
      <c r="AF56" s="343"/>
      <c r="AG56" s="349"/>
      <c r="AH56" s="349"/>
      <c r="AI56" s="349"/>
      <c r="AJ56" s="349"/>
      <c r="AK56" s="339"/>
      <c r="AL56" s="350"/>
      <c r="AM56" s="350"/>
      <c r="AN56" s="350"/>
      <c r="AO56" s="351"/>
    </row>
    <row r="57" spans="1:41" ht="114.75">
      <c r="A57" s="338">
        <v>44151</v>
      </c>
      <c r="B57" s="339" t="s">
        <v>2251</v>
      </c>
      <c r="C57" s="340">
        <v>10779</v>
      </c>
      <c r="D57" s="125">
        <v>44144</v>
      </c>
      <c r="E57" s="124"/>
      <c r="F57" s="125" t="s">
        <v>2253</v>
      </c>
      <c r="G57" s="125" t="s">
        <v>2101</v>
      </c>
      <c r="H57" s="125" t="s">
        <v>2241</v>
      </c>
      <c r="I57" s="125" t="s">
        <v>2058</v>
      </c>
      <c r="J57" s="349">
        <v>3219</v>
      </c>
      <c r="K57" s="125">
        <v>44179</v>
      </c>
      <c r="L57" s="125" t="s">
        <v>144</v>
      </c>
      <c r="M57" s="125" t="s">
        <v>2130</v>
      </c>
      <c r="N57" s="125" t="s">
        <v>2254</v>
      </c>
      <c r="O57" s="125" t="s">
        <v>2257</v>
      </c>
      <c r="P57" s="125" t="s">
        <v>2258</v>
      </c>
      <c r="Q57" s="342">
        <v>6.5</v>
      </c>
      <c r="R57" s="343">
        <v>400</v>
      </c>
      <c r="S57" s="344">
        <v>2600</v>
      </c>
      <c r="T57" s="345">
        <v>7.7795</v>
      </c>
      <c r="U57" s="343">
        <v>20226.7</v>
      </c>
      <c r="V57" s="343">
        <v>20226.7</v>
      </c>
      <c r="W57" s="343">
        <v>1728.76</v>
      </c>
      <c r="X57" s="343">
        <v>0</v>
      </c>
      <c r="Y57" s="346">
        <v>21955.46</v>
      </c>
      <c r="Z57" s="343"/>
      <c r="AA57" s="343"/>
      <c r="AB57" s="347"/>
      <c r="AC57" s="347"/>
      <c r="AD57" s="348"/>
      <c r="AE57" s="348"/>
      <c r="AF57" s="343"/>
      <c r="AG57" s="349"/>
      <c r="AH57" s="349"/>
      <c r="AI57" s="349"/>
      <c r="AJ57" s="349"/>
      <c r="AK57" s="339"/>
      <c r="AL57" s="350"/>
      <c r="AM57" s="350"/>
      <c r="AN57" s="350"/>
      <c r="AO57" s="351"/>
    </row>
    <row r="58" spans="1:41" ht="114.75">
      <c r="A58" s="338">
        <v>44155</v>
      </c>
      <c r="B58" s="339" t="s">
        <v>2274</v>
      </c>
      <c r="C58" s="340">
        <v>10780</v>
      </c>
      <c r="D58" s="125">
        <v>44174</v>
      </c>
      <c r="E58" s="124"/>
      <c r="F58" s="339" t="s">
        <v>2253</v>
      </c>
      <c r="G58" s="339" t="s">
        <v>2101</v>
      </c>
      <c r="H58" s="3" t="s">
        <v>2241</v>
      </c>
      <c r="I58" s="339" t="s">
        <v>2058</v>
      </c>
      <c r="J58" s="124">
        <v>3663</v>
      </c>
      <c r="K58" s="125">
        <v>44193</v>
      </c>
      <c r="L58" s="339" t="s">
        <v>1434</v>
      </c>
      <c r="M58" s="339" t="s">
        <v>2275</v>
      </c>
      <c r="N58" s="339" t="s">
        <v>2276</v>
      </c>
      <c r="O58" s="341" t="s">
        <v>2277</v>
      </c>
      <c r="P58" s="247" t="s">
        <v>2245</v>
      </c>
      <c r="Q58" s="342">
        <v>6.5</v>
      </c>
      <c r="R58" s="343">
        <v>400</v>
      </c>
      <c r="S58" s="344">
        <f>'exterior 2020'!$Q58*'exterior 2020'!$R58</f>
        <v>2600</v>
      </c>
      <c r="T58" s="345">
        <v>7.78348</v>
      </c>
      <c r="U58" s="343">
        <f>20237.048-0.01</f>
        <v>20237.038</v>
      </c>
      <c r="V58" s="343">
        <f>ROUND('exterior 2020'!$U58,2)</f>
        <v>20237.04</v>
      </c>
      <c r="W58" s="343">
        <v>1708.68</v>
      </c>
      <c r="X58" s="343">
        <v>0</v>
      </c>
      <c r="Y58" s="346">
        <f>'exterior 2020'!$V58+'exterior 2020'!$W58-'exterior 2020'!$X58</f>
        <v>21945.72</v>
      </c>
      <c r="Z58" s="343"/>
      <c r="AA58" s="343"/>
      <c r="AB58" s="347"/>
      <c r="AC58" s="347"/>
      <c r="AD58" s="348"/>
      <c r="AE58" s="348"/>
      <c r="AF58" s="343"/>
      <c r="AG58" s="349"/>
      <c r="AH58" s="349"/>
      <c r="AI58" s="349"/>
      <c r="AJ58" s="349"/>
      <c r="AK58" s="339"/>
      <c r="AL58" s="350"/>
      <c r="AM58" s="350"/>
      <c r="AN58" s="350"/>
      <c r="AO58" s="351"/>
    </row>
    <row r="59" spans="1:41" ht="114.75">
      <c r="A59" s="338">
        <v>44155</v>
      </c>
      <c r="B59" s="339" t="s">
        <v>2278</v>
      </c>
      <c r="C59" s="340">
        <v>10781</v>
      </c>
      <c r="D59" s="125">
        <v>44165</v>
      </c>
      <c r="E59" s="124"/>
      <c r="F59" s="339" t="s">
        <v>2247</v>
      </c>
      <c r="G59" s="339" t="s">
        <v>2248</v>
      </c>
      <c r="H59" s="3" t="s">
        <v>2241</v>
      </c>
      <c r="I59" s="339" t="s">
        <v>2058</v>
      </c>
      <c r="J59" s="124">
        <v>3663</v>
      </c>
      <c r="K59" s="125">
        <v>44193</v>
      </c>
      <c r="L59" s="339" t="s">
        <v>1434</v>
      </c>
      <c r="M59" s="339" t="s">
        <v>2275</v>
      </c>
      <c r="N59" s="339" t="s">
        <v>2276</v>
      </c>
      <c r="O59" s="341" t="s">
        <v>2277</v>
      </c>
      <c r="P59" s="247" t="s">
        <v>2245</v>
      </c>
      <c r="Q59" s="342">
        <v>6.5</v>
      </c>
      <c r="R59" s="343">
        <v>400</v>
      </c>
      <c r="S59" s="344">
        <f>'exterior 2020'!$Q59*'exterior 2020'!$R59</f>
        <v>2600</v>
      </c>
      <c r="T59" s="345">
        <v>7.78348</v>
      </c>
      <c r="U59" s="343">
        <f>'exterior 2020'!$S59*'exterior 2020'!$T59</f>
        <v>20237.048</v>
      </c>
      <c r="V59" s="343">
        <f>ROUND('exterior 2020'!$U59,2)</f>
        <v>20237.05</v>
      </c>
      <c r="W59" s="343">
        <v>1708.68</v>
      </c>
      <c r="X59" s="343">
        <v>0</v>
      </c>
      <c r="Y59" s="346">
        <f>'exterior 2020'!$V59+'exterior 2020'!$W59-'exterior 2020'!$X59</f>
        <v>21945.73</v>
      </c>
      <c r="Z59" s="343"/>
      <c r="AA59" s="343"/>
      <c r="AB59" s="347"/>
      <c r="AC59" s="347"/>
      <c r="AD59" s="348"/>
      <c r="AE59" s="348"/>
      <c r="AF59" s="343"/>
      <c r="AG59" s="349"/>
      <c r="AH59" s="349"/>
      <c r="AI59" s="349"/>
      <c r="AJ59" s="349"/>
      <c r="AK59" s="339"/>
      <c r="AL59" s="350"/>
      <c r="AM59" s="350"/>
      <c r="AN59" s="350"/>
      <c r="AO59" s="351"/>
    </row>
    <row r="60" spans="1:41" ht="114.75">
      <c r="A60" s="338">
        <v>44155</v>
      </c>
      <c r="B60" s="339" t="s">
        <v>2279</v>
      </c>
      <c r="C60" s="340">
        <v>10782</v>
      </c>
      <c r="D60" s="125">
        <v>44174</v>
      </c>
      <c r="E60" s="124"/>
      <c r="F60" s="339" t="s">
        <v>2250</v>
      </c>
      <c r="G60" s="339" t="s">
        <v>2248</v>
      </c>
      <c r="H60" s="3" t="s">
        <v>2241</v>
      </c>
      <c r="I60" s="339" t="s">
        <v>2058</v>
      </c>
      <c r="J60" s="124">
        <v>3663</v>
      </c>
      <c r="K60" s="125">
        <v>44193</v>
      </c>
      <c r="L60" s="339" t="s">
        <v>1434</v>
      </c>
      <c r="M60" s="339" t="s">
        <v>2275</v>
      </c>
      <c r="N60" s="339" t="s">
        <v>2276</v>
      </c>
      <c r="O60" s="341" t="s">
        <v>2277</v>
      </c>
      <c r="P60" s="247" t="s">
        <v>2245</v>
      </c>
      <c r="Q60" s="342">
        <v>6.5</v>
      </c>
      <c r="R60" s="343">
        <v>400</v>
      </c>
      <c r="S60" s="344">
        <f>'exterior 2020'!$Q60*'exterior 2020'!$R60</f>
        <v>2600</v>
      </c>
      <c r="T60" s="345">
        <v>7.78348</v>
      </c>
      <c r="U60" s="343">
        <f>'exterior 2020'!$S60*'exterior 2020'!$T60</f>
        <v>20237.048</v>
      </c>
      <c r="V60" s="343">
        <f>ROUND('exterior 2020'!$U60,2)</f>
        <v>20237.05</v>
      </c>
      <c r="W60" s="343">
        <v>1708.68</v>
      </c>
      <c r="X60" s="343">
        <v>0</v>
      </c>
      <c r="Y60" s="346">
        <f>'exterior 2020'!$V60+'exterior 2020'!$W60-'exterior 2020'!$X60</f>
        <v>21945.73</v>
      </c>
      <c r="Z60" s="343"/>
      <c r="AA60" s="343"/>
      <c r="AB60" s="347"/>
      <c r="AC60" s="347"/>
      <c r="AD60" s="348"/>
      <c r="AE60" s="348"/>
      <c r="AF60" s="343"/>
      <c r="AG60" s="349"/>
      <c r="AH60" s="349"/>
      <c r="AI60" s="349"/>
      <c r="AJ60" s="349"/>
      <c r="AK60" s="339"/>
      <c r="AL60" s="350"/>
      <c r="AM60" s="350"/>
      <c r="AN60" s="350"/>
      <c r="AO60" s="351"/>
    </row>
    <row r="61" spans="1:41" ht="89.25">
      <c r="A61" s="338">
        <v>44165</v>
      </c>
      <c r="B61" s="339" t="s">
        <v>1796</v>
      </c>
      <c r="C61" s="340">
        <v>10783</v>
      </c>
      <c r="D61" s="125">
        <v>44179</v>
      </c>
      <c r="E61" s="124"/>
      <c r="F61" s="339" t="s">
        <v>2161</v>
      </c>
      <c r="G61" s="339" t="s">
        <v>147</v>
      </c>
      <c r="H61" s="3" t="s">
        <v>496</v>
      </c>
      <c r="I61" s="339" t="s">
        <v>2058</v>
      </c>
      <c r="J61" s="349">
        <v>3665</v>
      </c>
      <c r="K61" s="125">
        <v>44193</v>
      </c>
      <c r="L61" s="339" t="s">
        <v>1628</v>
      </c>
      <c r="M61" s="339" t="s">
        <v>2235</v>
      </c>
      <c r="N61" s="339" t="s">
        <v>1798</v>
      </c>
      <c r="O61" s="341" t="s">
        <v>2280</v>
      </c>
      <c r="P61" s="354" t="s">
        <v>1922</v>
      </c>
      <c r="Q61" s="342">
        <v>2.5</v>
      </c>
      <c r="R61" s="343">
        <v>350</v>
      </c>
      <c r="S61" s="344">
        <f>'exterior 2020'!$Q61*'exterior 2020'!$R61</f>
        <v>875</v>
      </c>
      <c r="T61" s="345">
        <v>7.81405</v>
      </c>
      <c r="U61" s="343">
        <f>'exterior 2020'!$S61*'exterior 2020'!$T61</f>
        <v>6837.29375</v>
      </c>
      <c r="V61" s="343">
        <f>ROUND('exterior 2020'!$U61,2)</f>
        <v>6837.29</v>
      </c>
      <c r="W61" s="343">
        <v>0</v>
      </c>
      <c r="X61" s="343">
        <v>0</v>
      </c>
      <c r="Y61" s="346">
        <f>'exterior 2020'!$V61+'exterior 2020'!$W61-'exterior 2020'!$X61</f>
        <v>6837.29</v>
      </c>
      <c r="Z61" s="343"/>
      <c r="AA61" s="343"/>
      <c r="AB61" s="347"/>
      <c r="AC61" s="347"/>
      <c r="AD61" s="348"/>
      <c r="AE61" s="348"/>
      <c r="AF61" s="343"/>
      <c r="AG61" s="349"/>
      <c r="AH61" s="349"/>
      <c r="AI61" s="349"/>
      <c r="AJ61" s="349"/>
      <c r="AK61" s="339"/>
      <c r="AL61" s="350"/>
      <c r="AM61" s="350"/>
      <c r="AN61" s="350"/>
      <c r="AO61" s="351"/>
    </row>
    <row r="62" spans="1:41" ht="89.25">
      <c r="A62" s="338">
        <v>44165</v>
      </c>
      <c r="B62" s="339" t="s">
        <v>1800</v>
      </c>
      <c r="C62" s="340">
        <v>10784</v>
      </c>
      <c r="D62" s="125">
        <v>44180</v>
      </c>
      <c r="E62" s="124"/>
      <c r="F62" s="339" t="s">
        <v>1632</v>
      </c>
      <c r="G62" s="339" t="s">
        <v>818</v>
      </c>
      <c r="H62" s="3" t="s">
        <v>489</v>
      </c>
      <c r="I62" s="339" t="s">
        <v>2058</v>
      </c>
      <c r="J62" s="349">
        <v>3665</v>
      </c>
      <c r="K62" s="125">
        <v>44193</v>
      </c>
      <c r="L62" s="339" t="s">
        <v>1468</v>
      </c>
      <c r="M62" s="339" t="s">
        <v>2235</v>
      </c>
      <c r="N62" s="339" t="s">
        <v>1798</v>
      </c>
      <c r="O62" s="341" t="s">
        <v>2280</v>
      </c>
      <c r="P62" s="354" t="s">
        <v>1923</v>
      </c>
      <c r="Q62" s="342">
        <v>2.5</v>
      </c>
      <c r="R62" s="343">
        <v>350</v>
      </c>
      <c r="S62" s="344">
        <f>'exterior 2020'!$Q62*'exterior 2020'!$R62</f>
        <v>875</v>
      </c>
      <c r="T62" s="345">
        <v>7.81405</v>
      </c>
      <c r="U62" s="343">
        <f>'exterior 2020'!$S62*'exterior 2020'!$T62</f>
        <v>6837.29375</v>
      </c>
      <c r="V62" s="343">
        <f>ROUND('exterior 2020'!$U62,2)</f>
        <v>6837.29</v>
      </c>
      <c r="W62" s="343">
        <v>0</v>
      </c>
      <c r="X62" s="343">
        <v>0</v>
      </c>
      <c r="Y62" s="346">
        <f>'exterior 2020'!$V62+'exterior 2020'!$W62-'exterior 2020'!$X62</f>
        <v>6837.29</v>
      </c>
      <c r="Z62" s="343"/>
      <c r="AA62" s="343"/>
      <c r="AB62" s="347"/>
      <c r="AC62" s="347"/>
      <c r="AD62" s="348"/>
      <c r="AE62" s="348"/>
      <c r="AF62" s="343"/>
      <c r="AG62" s="349"/>
      <c r="AH62" s="349"/>
      <c r="AI62" s="349"/>
      <c r="AJ62" s="349"/>
      <c r="AK62" s="339"/>
      <c r="AL62" s="350"/>
      <c r="AM62" s="350"/>
      <c r="AN62" s="350"/>
      <c r="AO62" s="351"/>
    </row>
    <row r="63" spans="1:41" ht="89.25">
      <c r="A63" s="338">
        <v>44165</v>
      </c>
      <c r="B63" s="339" t="s">
        <v>1801</v>
      </c>
      <c r="C63" s="340">
        <v>10785</v>
      </c>
      <c r="D63" s="125">
        <v>44179</v>
      </c>
      <c r="E63" s="124"/>
      <c r="F63" s="339" t="s">
        <v>1802</v>
      </c>
      <c r="G63" s="339" t="s">
        <v>2165</v>
      </c>
      <c r="H63" s="3" t="s">
        <v>496</v>
      </c>
      <c r="I63" s="339" t="s">
        <v>2058</v>
      </c>
      <c r="J63" s="349">
        <v>3665</v>
      </c>
      <c r="K63" s="125">
        <v>44193</v>
      </c>
      <c r="L63" s="339" t="s">
        <v>1468</v>
      </c>
      <c r="M63" s="339" t="s">
        <v>2235</v>
      </c>
      <c r="N63" s="339" t="s">
        <v>1798</v>
      </c>
      <c r="O63" s="341" t="s">
        <v>2280</v>
      </c>
      <c r="P63" s="354" t="s">
        <v>1924</v>
      </c>
      <c r="Q63" s="342">
        <v>2.5</v>
      </c>
      <c r="R63" s="343">
        <v>350</v>
      </c>
      <c r="S63" s="344">
        <f>'exterior 2020'!$Q63*'exterior 2020'!$R63</f>
        <v>875</v>
      </c>
      <c r="T63" s="345">
        <v>7.81405</v>
      </c>
      <c r="U63" s="343">
        <f>'exterior 2020'!$S63*'exterior 2020'!$T63</f>
        <v>6837.29375</v>
      </c>
      <c r="V63" s="343">
        <f>ROUND('exterior 2020'!$U63,2)</f>
        <v>6837.29</v>
      </c>
      <c r="W63" s="343">
        <v>0</v>
      </c>
      <c r="X63" s="343">
        <v>0</v>
      </c>
      <c r="Y63" s="346">
        <f>'exterior 2020'!$V63+'exterior 2020'!$W63-'exterior 2020'!$X63</f>
        <v>6837.29</v>
      </c>
      <c r="Z63" s="343"/>
      <c r="AA63" s="343"/>
      <c r="AB63" s="347"/>
      <c r="AC63" s="347"/>
      <c r="AD63" s="348"/>
      <c r="AE63" s="348"/>
      <c r="AF63" s="343"/>
      <c r="AG63" s="349"/>
      <c r="AH63" s="349"/>
      <c r="AI63" s="349"/>
      <c r="AJ63" s="349"/>
      <c r="AK63" s="339"/>
      <c r="AL63" s="350"/>
      <c r="AM63" s="350"/>
      <c r="AN63" s="350"/>
      <c r="AO63" s="351"/>
    </row>
    <row r="64" spans="1:41" ht="89.25">
      <c r="A64" s="338">
        <v>44165</v>
      </c>
      <c r="B64" s="339" t="s">
        <v>1804</v>
      </c>
      <c r="C64" s="340">
        <v>10786</v>
      </c>
      <c r="D64" s="125">
        <v>44181</v>
      </c>
      <c r="E64" s="124"/>
      <c r="F64" s="339" t="s">
        <v>2281</v>
      </c>
      <c r="G64" s="339" t="s">
        <v>2101</v>
      </c>
      <c r="H64" s="3" t="s">
        <v>184</v>
      </c>
      <c r="I64" s="339" t="s">
        <v>2058</v>
      </c>
      <c r="J64" s="349">
        <v>3665</v>
      </c>
      <c r="K64" s="125">
        <v>44193</v>
      </c>
      <c r="L64" s="339" t="s">
        <v>1468</v>
      </c>
      <c r="M64" s="339" t="s">
        <v>2235</v>
      </c>
      <c r="N64" s="339" t="s">
        <v>1798</v>
      </c>
      <c r="O64" s="341" t="s">
        <v>2280</v>
      </c>
      <c r="P64" s="354" t="s">
        <v>1925</v>
      </c>
      <c r="Q64" s="342">
        <v>2.5</v>
      </c>
      <c r="R64" s="343">
        <v>350</v>
      </c>
      <c r="S64" s="344">
        <f>'exterior 2020'!$Q64*'exterior 2020'!$R64</f>
        <v>875</v>
      </c>
      <c r="T64" s="345">
        <v>7.81405</v>
      </c>
      <c r="U64" s="343">
        <f>'exterior 2020'!$S64*'exterior 2020'!$T64</f>
        <v>6837.29375</v>
      </c>
      <c r="V64" s="343">
        <f>ROUND('exterior 2020'!$U64,2)</f>
        <v>6837.29</v>
      </c>
      <c r="W64" s="343">
        <v>0</v>
      </c>
      <c r="X64" s="343">
        <v>0</v>
      </c>
      <c r="Y64" s="346">
        <f>'exterior 2020'!$V64+'exterior 2020'!$W64-'exterior 2020'!$X64</f>
        <v>6837.29</v>
      </c>
      <c r="Z64" s="343"/>
      <c r="AA64" s="343"/>
      <c r="AB64" s="347"/>
      <c r="AC64" s="347"/>
      <c r="AD64" s="348"/>
      <c r="AE64" s="348"/>
      <c r="AF64" s="343"/>
      <c r="AG64" s="349"/>
      <c r="AH64" s="349"/>
      <c r="AI64" s="349"/>
      <c r="AJ64" s="349"/>
      <c r="AK64" s="339"/>
      <c r="AL64" s="350"/>
      <c r="AM64" s="350"/>
      <c r="AN64" s="350"/>
      <c r="AO64" s="351"/>
    </row>
    <row r="65" spans="1:41" ht="114.75">
      <c r="A65" s="338">
        <v>44165</v>
      </c>
      <c r="B65" s="339" t="s">
        <v>1806</v>
      </c>
      <c r="C65" s="340">
        <v>10787</v>
      </c>
      <c r="D65" s="125">
        <v>44180</v>
      </c>
      <c r="E65" s="124"/>
      <c r="F65" s="339" t="s">
        <v>168</v>
      </c>
      <c r="G65" s="339" t="s">
        <v>169</v>
      </c>
      <c r="H65" s="3" t="s">
        <v>165</v>
      </c>
      <c r="I65" s="339" t="s">
        <v>2058</v>
      </c>
      <c r="J65" s="349">
        <v>3665</v>
      </c>
      <c r="K65" s="125">
        <v>44193</v>
      </c>
      <c r="L65" s="339" t="s">
        <v>1468</v>
      </c>
      <c r="M65" s="339" t="s">
        <v>2235</v>
      </c>
      <c r="N65" s="339" t="s">
        <v>1798</v>
      </c>
      <c r="O65" s="341" t="s">
        <v>2280</v>
      </c>
      <c r="P65" s="354" t="s">
        <v>1926</v>
      </c>
      <c r="Q65" s="342">
        <v>2.5</v>
      </c>
      <c r="R65" s="343">
        <v>350</v>
      </c>
      <c r="S65" s="344">
        <f>'exterior 2020'!$Q65*'exterior 2020'!$R65</f>
        <v>875</v>
      </c>
      <c r="T65" s="345">
        <v>7.81405</v>
      </c>
      <c r="U65" s="343">
        <f>'exterior 2020'!$S65*'exterior 2020'!$T65</f>
        <v>6837.29375</v>
      </c>
      <c r="V65" s="343">
        <f>ROUND('exterior 2020'!$U65,2)</f>
        <v>6837.29</v>
      </c>
      <c r="W65" s="343">
        <v>0</v>
      </c>
      <c r="X65" s="343">
        <v>0</v>
      </c>
      <c r="Y65" s="346">
        <f>'exterior 2020'!$V65+'exterior 2020'!$W65-'exterior 2020'!$X65</f>
        <v>6837.29</v>
      </c>
      <c r="Z65" s="343"/>
      <c r="AA65" s="343"/>
      <c r="AB65" s="347"/>
      <c r="AC65" s="347"/>
      <c r="AD65" s="348"/>
      <c r="AE65" s="348"/>
      <c r="AF65" s="343"/>
      <c r="AG65" s="349"/>
      <c r="AH65" s="349"/>
      <c r="AI65" s="349"/>
      <c r="AJ65" s="349"/>
      <c r="AK65" s="339"/>
      <c r="AL65" s="350"/>
      <c r="AM65" s="350"/>
      <c r="AN65" s="350"/>
      <c r="AO65" s="351"/>
    </row>
    <row r="66" spans="1:41" ht="147.75" customHeight="1">
      <c r="A66" s="338">
        <v>44165</v>
      </c>
      <c r="B66" s="339" t="s">
        <v>2282</v>
      </c>
      <c r="C66" s="340">
        <v>10788</v>
      </c>
      <c r="D66" s="125">
        <v>44180</v>
      </c>
      <c r="E66" s="124"/>
      <c r="F66" s="339" t="s">
        <v>1448</v>
      </c>
      <c r="G66" s="339" t="s">
        <v>169</v>
      </c>
      <c r="H66" s="3" t="s">
        <v>312</v>
      </c>
      <c r="I66" s="339" t="s">
        <v>2058</v>
      </c>
      <c r="J66" s="349">
        <v>3665</v>
      </c>
      <c r="K66" s="125">
        <v>44193</v>
      </c>
      <c r="L66" s="339" t="s">
        <v>1468</v>
      </c>
      <c r="M66" s="339" t="s">
        <v>2235</v>
      </c>
      <c r="N66" s="339" t="s">
        <v>1798</v>
      </c>
      <c r="O66" s="341" t="s">
        <v>2280</v>
      </c>
      <c r="P66" s="354" t="s">
        <v>1927</v>
      </c>
      <c r="Q66" s="342">
        <v>2.5</v>
      </c>
      <c r="R66" s="343">
        <v>350</v>
      </c>
      <c r="S66" s="344">
        <f>'exterior 2020'!$Q66*'exterior 2020'!$R66</f>
        <v>875</v>
      </c>
      <c r="T66" s="345">
        <v>7.81405</v>
      </c>
      <c r="U66" s="343">
        <f>'exterior 2020'!$S66*'exterior 2020'!$T66</f>
        <v>6837.29375</v>
      </c>
      <c r="V66" s="343">
        <f>ROUND('exterior 2020'!$U66,2)</f>
        <v>6837.29</v>
      </c>
      <c r="W66" s="343">
        <v>0</v>
      </c>
      <c r="X66" s="343">
        <v>0</v>
      </c>
      <c r="Y66" s="346">
        <f>'exterior 2020'!$V66+'exterior 2020'!$W66-'exterior 2020'!$X66</f>
        <v>6837.29</v>
      </c>
      <c r="Z66" s="343"/>
      <c r="AA66" s="343"/>
      <c r="AB66" s="347"/>
      <c r="AC66" s="347"/>
      <c r="AD66" s="348"/>
      <c r="AE66" s="348"/>
      <c r="AF66" s="343"/>
      <c r="AG66" s="349"/>
      <c r="AH66" s="349"/>
      <c r="AI66" s="349"/>
      <c r="AJ66" s="349"/>
      <c r="AK66" s="339"/>
      <c r="AL66" s="350"/>
      <c r="AM66" s="350"/>
      <c r="AN66" s="350"/>
      <c r="AO66" s="351"/>
    </row>
    <row r="67" spans="1:41" ht="51">
      <c r="A67" s="338">
        <v>44169</v>
      </c>
      <c r="B67" s="339" t="s">
        <v>2283</v>
      </c>
      <c r="C67" s="340">
        <v>10789</v>
      </c>
      <c r="D67" s="125">
        <v>44180</v>
      </c>
      <c r="E67" s="124"/>
      <c r="F67" s="339" t="s">
        <v>2240</v>
      </c>
      <c r="G67" s="339" t="s">
        <v>1455</v>
      </c>
      <c r="H67" s="3" t="s">
        <v>2241</v>
      </c>
      <c r="I67" s="339" t="s">
        <v>2058</v>
      </c>
      <c r="J67" s="124">
        <v>3663</v>
      </c>
      <c r="K67" s="125">
        <v>44193</v>
      </c>
      <c r="L67" s="339" t="s">
        <v>1468</v>
      </c>
      <c r="M67" s="339" t="s">
        <v>2209</v>
      </c>
      <c r="N67" s="339" t="s">
        <v>2284</v>
      </c>
      <c r="O67" s="341" t="s">
        <v>2285</v>
      </c>
      <c r="P67" s="247" t="s">
        <v>2245</v>
      </c>
      <c r="Q67" s="342">
        <v>4.5</v>
      </c>
      <c r="R67" s="343">
        <v>400</v>
      </c>
      <c r="S67" s="344">
        <f>'exterior 2020'!$Q67*'exterior 2020'!$R67</f>
        <v>1800</v>
      </c>
      <c r="T67" s="345">
        <v>7.81681</v>
      </c>
      <c r="U67" s="343">
        <f>'exterior 2020'!$S67*'exterior 2020'!$T67</f>
        <v>14070.258</v>
      </c>
      <c r="V67" s="343">
        <f>ROUND('exterior 2020'!$U67,2)</f>
        <v>14070.26</v>
      </c>
      <c r="W67" s="343">
        <v>497.16</v>
      </c>
      <c r="X67" s="343">
        <v>0</v>
      </c>
      <c r="Y67" s="346">
        <f>'exterior 2020'!$V67+'exterior 2020'!$W67-'exterior 2020'!$X67</f>
        <v>14567.42</v>
      </c>
      <c r="Z67" s="343"/>
      <c r="AA67" s="343"/>
      <c r="AB67" s="347"/>
      <c r="AC67" s="347"/>
      <c r="AD67" s="348"/>
      <c r="AE67" s="348"/>
      <c r="AF67" s="343"/>
      <c r="AG67" s="349"/>
      <c r="AH67" s="349"/>
      <c r="AI67" s="349"/>
      <c r="AJ67" s="349"/>
      <c r="AK67" s="339"/>
      <c r="AL67" s="350"/>
      <c r="AM67" s="350"/>
      <c r="AN67" s="350"/>
      <c r="AO67" s="351"/>
    </row>
    <row r="68" spans="1:41" ht="127.5">
      <c r="A68" s="338">
        <v>44172</v>
      </c>
      <c r="B68" s="339" t="s">
        <v>2150</v>
      </c>
      <c r="C68" s="340">
        <v>10790</v>
      </c>
      <c r="D68" s="125">
        <v>44183</v>
      </c>
      <c r="E68" s="124"/>
      <c r="F68" s="339" t="s">
        <v>1628</v>
      </c>
      <c r="G68" s="339" t="s">
        <v>278</v>
      </c>
      <c r="H68" s="3" t="s">
        <v>279</v>
      </c>
      <c r="I68" s="339" t="s">
        <v>2058</v>
      </c>
      <c r="J68" s="124">
        <v>3666</v>
      </c>
      <c r="K68" s="125">
        <v>44193</v>
      </c>
      <c r="L68" s="339" t="s">
        <v>1741</v>
      </c>
      <c r="M68" s="339" t="s">
        <v>2286</v>
      </c>
      <c r="N68" s="339" t="s">
        <v>2287</v>
      </c>
      <c r="O68" s="341" t="s">
        <v>2288</v>
      </c>
      <c r="P68" s="247" t="s">
        <v>2289</v>
      </c>
      <c r="Q68" s="342">
        <v>3.5</v>
      </c>
      <c r="R68" s="343">
        <v>1000</v>
      </c>
      <c r="S68" s="344">
        <f>'exterior 2020'!$Q68*'exterior 2020'!$R68</f>
        <v>3500</v>
      </c>
      <c r="T68" s="345">
        <v>7.81099</v>
      </c>
      <c r="U68" s="343">
        <f>'exterior 2020'!$S68*'exterior 2020'!$T68</f>
        <v>27338.465</v>
      </c>
      <c r="V68" s="343">
        <f>ROUND('exterior 2020'!$U68,2)</f>
        <v>27338.47</v>
      </c>
      <c r="W68" s="343">
        <v>0</v>
      </c>
      <c r="X68" s="343">
        <v>0</v>
      </c>
      <c r="Y68" s="346">
        <f>'exterior 2020'!$V68+'exterior 2020'!$W68-'exterior 2020'!$X68</f>
        <v>27338.47</v>
      </c>
      <c r="Z68" s="343"/>
      <c r="AA68" s="343"/>
      <c r="AB68" s="347"/>
      <c r="AC68" s="347"/>
      <c r="AD68" s="348"/>
      <c r="AE68" s="348"/>
      <c r="AF68" s="343"/>
      <c r="AG68" s="349"/>
      <c r="AH68" s="349"/>
      <c r="AI68" s="349"/>
      <c r="AJ68" s="349"/>
      <c r="AK68" s="339"/>
      <c r="AL68" s="350"/>
      <c r="AM68" s="350"/>
      <c r="AN68" s="350"/>
      <c r="AO68" s="351"/>
    </row>
    <row r="69" spans="1:41" ht="133.5" customHeight="1">
      <c r="A69" s="338">
        <v>44172</v>
      </c>
      <c r="B69" s="339" t="s">
        <v>2290</v>
      </c>
      <c r="C69" s="340">
        <v>10791</v>
      </c>
      <c r="D69" s="125">
        <v>44182</v>
      </c>
      <c r="E69" s="124"/>
      <c r="F69" s="339" t="s">
        <v>563</v>
      </c>
      <c r="G69" s="339" t="s">
        <v>2165</v>
      </c>
      <c r="H69" s="3" t="s">
        <v>279</v>
      </c>
      <c r="I69" s="339" t="s">
        <v>2058</v>
      </c>
      <c r="J69" s="124">
        <v>3663</v>
      </c>
      <c r="K69" s="125">
        <v>44193</v>
      </c>
      <c r="L69" s="339" t="s">
        <v>1628</v>
      </c>
      <c r="M69" s="339" t="s">
        <v>2286</v>
      </c>
      <c r="N69" s="339" t="s">
        <v>2287</v>
      </c>
      <c r="O69" s="341" t="s">
        <v>2291</v>
      </c>
      <c r="P69" s="247" t="s">
        <v>2289</v>
      </c>
      <c r="Q69" s="342">
        <v>3.5</v>
      </c>
      <c r="R69" s="343">
        <v>400</v>
      </c>
      <c r="S69" s="344">
        <f>'exterior 2020'!$Q69*'exterior 2020'!$R69</f>
        <v>1400</v>
      </c>
      <c r="T69" s="345">
        <v>7.81099</v>
      </c>
      <c r="U69" s="343">
        <f>'exterior 2020'!$S69*'exterior 2020'!$T69</f>
        <v>10935.386</v>
      </c>
      <c r="V69" s="343">
        <f>ROUND('exterior 2020'!$U69,2)</f>
        <v>10935.39</v>
      </c>
      <c r="W69" s="343">
        <v>0</v>
      </c>
      <c r="X69" s="343">
        <v>0</v>
      </c>
      <c r="Y69" s="346">
        <f>'exterior 2020'!$V69+'exterior 2020'!$W69-'exterior 2020'!$X69</f>
        <v>10935.39</v>
      </c>
      <c r="Z69" s="343"/>
      <c r="AA69" s="343"/>
      <c r="AB69" s="347"/>
      <c r="AC69" s="347"/>
      <c r="AD69" s="348"/>
      <c r="AE69" s="348"/>
      <c r="AF69" s="343"/>
      <c r="AG69" s="349"/>
      <c r="AH69" s="349"/>
      <c r="AI69" s="349"/>
      <c r="AJ69" s="349"/>
      <c r="AK69" s="339"/>
      <c r="AL69" s="350"/>
      <c r="AM69" s="350"/>
      <c r="AN69" s="350"/>
      <c r="AO69" s="351"/>
    </row>
    <row r="70" spans="1:41" ht="109.5" customHeight="1">
      <c r="A70" s="338">
        <v>44172</v>
      </c>
      <c r="B70" s="339" t="s">
        <v>2292</v>
      </c>
      <c r="C70" s="340">
        <v>10792</v>
      </c>
      <c r="D70" s="125">
        <v>44183</v>
      </c>
      <c r="E70" s="124"/>
      <c r="F70" s="339" t="s">
        <v>1434</v>
      </c>
      <c r="G70" s="339" t="s">
        <v>147</v>
      </c>
      <c r="H70" s="3" t="s">
        <v>496</v>
      </c>
      <c r="I70" s="339" t="s">
        <v>2058</v>
      </c>
      <c r="J70" s="349">
        <v>3665</v>
      </c>
      <c r="K70" s="125">
        <v>44193</v>
      </c>
      <c r="L70" s="339" t="s">
        <v>1628</v>
      </c>
      <c r="M70" s="339" t="s">
        <v>2286</v>
      </c>
      <c r="N70" s="339" t="s">
        <v>2287</v>
      </c>
      <c r="O70" s="341" t="s">
        <v>2291</v>
      </c>
      <c r="P70" s="247" t="s">
        <v>2293</v>
      </c>
      <c r="Q70" s="342">
        <v>3.5</v>
      </c>
      <c r="R70" s="343">
        <v>400</v>
      </c>
      <c r="S70" s="344">
        <f>'exterior 2020'!$Q70*'exterior 2020'!$R70</f>
        <v>1400</v>
      </c>
      <c r="T70" s="345">
        <v>7.81099</v>
      </c>
      <c r="U70" s="343">
        <f>'exterior 2020'!$S70*'exterior 2020'!$T70</f>
        <v>10935.386</v>
      </c>
      <c r="V70" s="343">
        <f>ROUND('exterior 2020'!$U70,2)</f>
        <v>10935.39</v>
      </c>
      <c r="W70" s="343">
        <v>262.41</v>
      </c>
      <c r="X70" s="343">
        <v>0</v>
      </c>
      <c r="Y70" s="346">
        <f>'exterior 2020'!$V70+'exterior 2020'!$W70-'exterior 2020'!$X70</f>
        <v>11197.8</v>
      </c>
      <c r="Z70" s="343"/>
      <c r="AA70" s="343"/>
      <c r="AB70" s="347"/>
      <c r="AC70" s="347"/>
      <c r="AD70" s="348"/>
      <c r="AE70" s="348"/>
      <c r="AF70" s="343"/>
      <c r="AG70" s="349"/>
      <c r="AH70" s="349"/>
      <c r="AI70" s="349"/>
      <c r="AJ70" s="349"/>
      <c r="AK70" s="339"/>
      <c r="AL70" s="350"/>
      <c r="AM70" s="350"/>
      <c r="AN70" s="350"/>
      <c r="AO70" s="351"/>
    </row>
    <row r="71" spans="1:41" ht="89.25">
      <c r="A71" s="338">
        <v>44172</v>
      </c>
      <c r="B71" s="339" t="s">
        <v>2294</v>
      </c>
      <c r="C71" s="340">
        <v>10793</v>
      </c>
      <c r="D71" s="125">
        <v>44181</v>
      </c>
      <c r="E71" s="124"/>
      <c r="F71" s="339" t="s">
        <v>2226</v>
      </c>
      <c r="G71" s="339" t="s">
        <v>1455</v>
      </c>
      <c r="H71" s="3" t="s">
        <v>2295</v>
      </c>
      <c r="I71" s="339" t="s">
        <v>2058</v>
      </c>
      <c r="J71" s="349">
        <v>3665</v>
      </c>
      <c r="K71" s="125">
        <v>44193</v>
      </c>
      <c r="L71" s="339" t="s">
        <v>1468</v>
      </c>
      <c r="M71" s="339" t="s">
        <v>2286</v>
      </c>
      <c r="N71" s="339" t="s">
        <v>2287</v>
      </c>
      <c r="O71" s="341" t="s">
        <v>2291</v>
      </c>
      <c r="P71" s="247" t="s">
        <v>2296</v>
      </c>
      <c r="Q71" s="342">
        <v>3.5</v>
      </c>
      <c r="R71" s="343">
        <v>400</v>
      </c>
      <c r="S71" s="344">
        <f>'exterior 2020'!$Q71*'exterior 2020'!$R71</f>
        <v>1400</v>
      </c>
      <c r="T71" s="345">
        <v>7.81099</v>
      </c>
      <c r="U71" s="343">
        <f>'exterior 2020'!$S71*'exterior 2020'!$T71</f>
        <v>10935.386</v>
      </c>
      <c r="V71" s="343">
        <f>ROUND('exterior 2020'!$U71,2)</f>
        <v>10935.39</v>
      </c>
      <c r="W71" s="343">
        <v>0</v>
      </c>
      <c r="X71" s="343">
        <v>0</v>
      </c>
      <c r="Y71" s="346">
        <f>'exterior 2020'!$V71+'exterior 2020'!$W71-'exterior 2020'!$X71</f>
        <v>10935.39</v>
      </c>
      <c r="Z71" s="343"/>
      <c r="AA71" s="343"/>
      <c r="AB71" s="347"/>
      <c r="AC71" s="347"/>
      <c r="AD71" s="348"/>
      <c r="AE71" s="348"/>
      <c r="AF71" s="343"/>
      <c r="AG71" s="349"/>
      <c r="AH71" s="349"/>
      <c r="AI71" s="349"/>
      <c r="AJ71" s="349"/>
      <c r="AK71" s="339"/>
      <c r="AL71" s="350"/>
      <c r="AM71" s="350"/>
      <c r="AN71" s="350"/>
      <c r="AO71" s="351"/>
    </row>
    <row r="72" spans="1:41" ht="138" customHeight="1">
      <c r="A72" s="338">
        <v>44174</v>
      </c>
      <c r="B72" s="339" t="s">
        <v>2297</v>
      </c>
      <c r="C72" s="340">
        <v>10794</v>
      </c>
      <c r="D72" s="125">
        <v>44186</v>
      </c>
      <c r="E72" s="124"/>
      <c r="F72" s="339" t="s">
        <v>1468</v>
      </c>
      <c r="G72" s="339" t="s">
        <v>548</v>
      </c>
      <c r="H72" s="3" t="s">
        <v>496</v>
      </c>
      <c r="I72" s="339" t="s">
        <v>2058</v>
      </c>
      <c r="J72" s="124">
        <v>3666</v>
      </c>
      <c r="K72" s="125">
        <v>44193</v>
      </c>
      <c r="L72" s="339" t="s">
        <v>144</v>
      </c>
      <c r="M72" s="339" t="s">
        <v>2080</v>
      </c>
      <c r="N72" s="339" t="s">
        <v>2298</v>
      </c>
      <c r="O72" s="341" t="s">
        <v>2299</v>
      </c>
      <c r="P72" s="247" t="s">
        <v>2300</v>
      </c>
      <c r="Q72" s="342">
        <v>2</v>
      </c>
      <c r="R72" s="343">
        <v>350</v>
      </c>
      <c r="S72" s="344">
        <f>'exterior 2020'!$Q72*'exterior 2020'!$R72</f>
        <v>700</v>
      </c>
      <c r="T72" s="345">
        <v>7.80736</v>
      </c>
      <c r="U72" s="343">
        <f>'exterior 2020'!$S72*'exterior 2020'!$T72</f>
        <v>5465.152</v>
      </c>
      <c r="V72" s="343">
        <f>ROUND('exterior 2020'!$U72,2)</f>
        <v>5465.15</v>
      </c>
      <c r="W72" s="343">
        <v>0</v>
      </c>
      <c r="X72" s="343">
        <v>0</v>
      </c>
      <c r="Y72" s="346">
        <f>'exterior 2020'!$V72+'exterior 2020'!$W72-'exterior 2020'!$X72</f>
        <v>5465.15</v>
      </c>
      <c r="Z72" s="343"/>
      <c r="AA72" s="343"/>
      <c r="AB72" s="347"/>
      <c r="AC72" s="347"/>
      <c r="AD72" s="348"/>
      <c r="AE72" s="348"/>
      <c r="AF72" s="343"/>
      <c r="AG72" s="349"/>
      <c r="AH72" s="349"/>
      <c r="AI72" s="349"/>
      <c r="AJ72" s="349"/>
      <c r="AK72" s="339"/>
      <c r="AL72" s="350"/>
      <c r="AM72" s="350"/>
      <c r="AN72" s="350"/>
      <c r="AO72" s="351"/>
    </row>
    <row r="73" spans="1:41" ht="51">
      <c r="A73" s="338">
        <v>44179</v>
      </c>
      <c r="B73" s="339" t="s">
        <v>2301</v>
      </c>
      <c r="C73" s="340">
        <v>10795</v>
      </c>
      <c r="D73" s="125">
        <v>44186</v>
      </c>
      <c r="E73" s="124"/>
      <c r="F73" s="339" t="s">
        <v>2253</v>
      </c>
      <c r="G73" s="339" t="s">
        <v>2101</v>
      </c>
      <c r="H73" s="3" t="s">
        <v>2241</v>
      </c>
      <c r="I73" s="339" t="s">
        <v>2058</v>
      </c>
      <c r="J73" s="124">
        <v>3666</v>
      </c>
      <c r="K73" s="125">
        <v>44193</v>
      </c>
      <c r="L73" s="339" t="s">
        <v>1434</v>
      </c>
      <c r="M73" s="339" t="s">
        <v>2130</v>
      </c>
      <c r="N73" s="339" t="s">
        <v>2302</v>
      </c>
      <c r="O73" s="341" t="s">
        <v>2303</v>
      </c>
      <c r="P73" s="247" t="s">
        <v>2304</v>
      </c>
      <c r="Q73" s="342">
        <v>5.5</v>
      </c>
      <c r="R73" s="343">
        <v>400</v>
      </c>
      <c r="S73" s="344">
        <f>'exterior 2020'!$Q73*'exterior 2020'!$R73</f>
        <v>2200</v>
      </c>
      <c r="T73" s="345">
        <v>7.80233</v>
      </c>
      <c r="U73" s="343">
        <f>'exterior 2020'!$S73*'exterior 2020'!$T73</f>
        <v>17165.126</v>
      </c>
      <c r="V73" s="343">
        <f>ROUND('exterior 2020'!$U73,2)</f>
        <v>17165.13</v>
      </c>
      <c r="W73" s="343">
        <v>1275.38</v>
      </c>
      <c r="X73" s="343">
        <v>0</v>
      </c>
      <c r="Y73" s="346">
        <f>'exterior 2020'!$V73+'exterior 2020'!$W73-'exterior 2020'!$X73</f>
        <v>18440.510000000002</v>
      </c>
      <c r="Z73" s="343"/>
      <c r="AA73" s="343"/>
      <c r="AB73" s="347"/>
      <c r="AC73" s="347"/>
      <c r="AD73" s="348"/>
      <c r="AE73" s="348"/>
      <c r="AF73" s="343"/>
      <c r="AG73" s="349"/>
      <c r="AH73" s="349"/>
      <c r="AI73" s="349"/>
      <c r="AJ73" s="349"/>
      <c r="AK73" s="339"/>
      <c r="AL73" s="350"/>
      <c r="AM73" s="350"/>
      <c r="AN73" s="350"/>
      <c r="AO73" s="351"/>
    </row>
    <row r="74" spans="1:41" ht="51">
      <c r="A74" s="338">
        <v>44179</v>
      </c>
      <c r="B74" s="339" t="s">
        <v>2305</v>
      </c>
      <c r="C74" s="340">
        <v>10796</v>
      </c>
      <c r="D74" s="125">
        <v>44186</v>
      </c>
      <c r="E74" s="124"/>
      <c r="F74" s="339" t="s">
        <v>2306</v>
      </c>
      <c r="G74" s="339" t="s">
        <v>2248</v>
      </c>
      <c r="H74" s="3" t="s">
        <v>946</v>
      </c>
      <c r="I74" s="339" t="s">
        <v>2058</v>
      </c>
      <c r="J74" s="124">
        <v>3666</v>
      </c>
      <c r="K74" s="125">
        <v>44193</v>
      </c>
      <c r="L74" s="339" t="s">
        <v>1434</v>
      </c>
      <c r="M74" s="339" t="s">
        <v>2130</v>
      </c>
      <c r="N74" s="339" t="s">
        <v>2302</v>
      </c>
      <c r="O74" s="341" t="s">
        <v>2307</v>
      </c>
      <c r="P74" s="247" t="s">
        <v>2308</v>
      </c>
      <c r="Q74" s="342">
        <v>5.5</v>
      </c>
      <c r="R74" s="343">
        <v>400</v>
      </c>
      <c r="S74" s="344">
        <f>'exterior 2020'!$Q74*'exterior 2020'!$R74</f>
        <v>2200</v>
      </c>
      <c r="T74" s="345">
        <v>7.80233</v>
      </c>
      <c r="U74" s="343">
        <f>'exterior 2020'!$S74*'exterior 2020'!$T74</f>
        <v>17165.126</v>
      </c>
      <c r="V74" s="343">
        <f>ROUND('exterior 2020'!$U74,2)</f>
        <v>17165.13</v>
      </c>
      <c r="W74" s="343">
        <v>1275.38</v>
      </c>
      <c r="X74" s="343">
        <v>0</v>
      </c>
      <c r="Y74" s="346">
        <f>'exterior 2020'!$V74+'exterior 2020'!$W74-'exterior 2020'!$X74</f>
        <v>18440.510000000002</v>
      </c>
      <c r="Z74" s="343"/>
      <c r="AA74" s="343"/>
      <c r="AB74" s="347"/>
      <c r="AC74" s="347"/>
      <c r="AD74" s="348"/>
      <c r="AE74" s="348"/>
      <c r="AF74" s="343"/>
      <c r="AG74" s="349"/>
      <c r="AH74" s="349"/>
      <c r="AI74" s="349"/>
      <c r="AJ74" s="349"/>
      <c r="AK74" s="339"/>
      <c r="AL74" s="350"/>
      <c r="AM74" s="350"/>
      <c r="AN74" s="350"/>
      <c r="AO74" s="351"/>
    </row>
    <row r="75" spans="1:41" ht="12.75" hidden="1">
      <c r="A75" s="338"/>
      <c r="B75" s="339"/>
      <c r="C75" s="340"/>
      <c r="D75" s="125"/>
      <c r="E75" s="124"/>
      <c r="H75" s="3"/>
      <c r="J75" s="124"/>
      <c r="K75" s="125"/>
      <c r="P75" s="247"/>
      <c r="Q75" s="342"/>
      <c r="S75" s="344">
        <f>'exterior 2020'!$Q75*'exterior 2020'!$R75</f>
        <v>0</v>
      </c>
      <c r="U75" s="343">
        <f>'exterior 2020'!$S75*'exterior 2020'!$T75</f>
        <v>0</v>
      </c>
      <c r="V75" s="343">
        <f>ROUND('exterior 2020'!$U75,2)</f>
        <v>0</v>
      </c>
      <c r="Y75" s="346">
        <f>'exterior 2020'!$V75+'exterior 2020'!$W75-'exterior 2020'!$X75</f>
        <v>0</v>
      </c>
      <c r="Z75" s="343"/>
      <c r="AA75" s="343"/>
      <c r="AB75" s="347"/>
      <c r="AC75" s="347"/>
      <c r="AD75" s="348"/>
      <c r="AE75" s="348"/>
      <c r="AF75" s="343"/>
      <c r="AG75" s="349"/>
      <c r="AH75" s="349"/>
      <c r="AI75" s="349"/>
      <c r="AJ75" s="349"/>
      <c r="AK75" s="339"/>
      <c r="AL75" s="350"/>
      <c r="AM75" s="350"/>
      <c r="AN75" s="350"/>
      <c r="AO75" s="351"/>
    </row>
    <row r="76" spans="1:41" ht="12.75" hidden="1">
      <c r="A76" s="338"/>
      <c r="B76" s="339"/>
      <c r="C76" s="340"/>
      <c r="D76" s="125"/>
      <c r="E76" s="124"/>
      <c r="H76" s="3"/>
      <c r="J76" s="124"/>
      <c r="K76" s="125"/>
      <c r="P76" s="247"/>
      <c r="Q76" s="342"/>
      <c r="S76" s="344">
        <f>'exterior 2020'!$Q76*'exterior 2020'!$R76</f>
        <v>0</v>
      </c>
      <c r="U76" s="343">
        <f>'exterior 2020'!$S76*'exterior 2020'!$T76</f>
        <v>0</v>
      </c>
      <c r="V76" s="343">
        <f>ROUND('exterior 2020'!$U76,2)</f>
        <v>0</v>
      </c>
      <c r="Y76" s="346">
        <f>'exterior 2020'!$V76+'exterior 2020'!$W76-'exterior 2020'!$X76</f>
        <v>0</v>
      </c>
      <c r="Z76" s="343"/>
      <c r="AA76" s="343"/>
      <c r="AB76" s="347"/>
      <c r="AC76" s="347"/>
      <c r="AD76" s="348"/>
      <c r="AE76" s="348"/>
      <c r="AF76" s="343"/>
      <c r="AG76" s="349"/>
      <c r="AH76" s="349"/>
      <c r="AI76" s="349"/>
      <c r="AJ76" s="349"/>
      <c r="AK76" s="339"/>
      <c r="AL76" s="350"/>
      <c r="AM76" s="350"/>
      <c r="AN76" s="350"/>
      <c r="AO76" s="351"/>
    </row>
    <row r="77" spans="1:41" ht="12.75" hidden="1">
      <c r="A77" s="338"/>
      <c r="B77" s="339"/>
      <c r="C77" s="340"/>
      <c r="D77" s="125"/>
      <c r="E77" s="124"/>
      <c r="H77" s="3"/>
      <c r="J77" s="124"/>
      <c r="K77" s="125"/>
      <c r="P77" s="247"/>
      <c r="Q77" s="342"/>
      <c r="S77" s="344">
        <f>'exterior 2020'!$Q77*'exterior 2020'!$R77</f>
        <v>0</v>
      </c>
      <c r="U77" s="343">
        <f>'exterior 2020'!$S77*'exterior 2020'!$T77</f>
        <v>0</v>
      </c>
      <c r="V77" s="343">
        <f>ROUND('exterior 2020'!$U77,2)</f>
        <v>0</v>
      </c>
      <c r="Y77" s="346">
        <f>'exterior 2020'!$V77+'exterior 2020'!$W77-'exterior 2020'!$X77</f>
        <v>0</v>
      </c>
      <c r="Z77" s="343"/>
      <c r="AA77" s="343"/>
      <c r="AB77" s="347"/>
      <c r="AC77" s="347"/>
      <c r="AD77" s="348"/>
      <c r="AE77" s="348"/>
      <c r="AF77" s="343"/>
      <c r="AG77" s="349"/>
      <c r="AH77" s="349"/>
      <c r="AI77" s="349"/>
      <c r="AJ77" s="349"/>
      <c r="AK77" s="339"/>
      <c r="AL77" s="350"/>
      <c r="AM77" s="350"/>
      <c r="AN77" s="350"/>
      <c r="AO77" s="351"/>
    </row>
    <row r="78" spans="1:41" ht="12.75" hidden="1">
      <c r="A78" s="338"/>
      <c r="B78" s="339"/>
      <c r="C78" s="340"/>
      <c r="D78" s="125"/>
      <c r="E78" s="124"/>
      <c r="H78" s="3"/>
      <c r="J78" s="124"/>
      <c r="K78" s="125"/>
      <c r="P78" s="247"/>
      <c r="Q78" s="342"/>
      <c r="S78" s="344">
        <f>'exterior 2020'!$Q78*'exterior 2020'!$R78</f>
        <v>0</v>
      </c>
      <c r="U78" s="343">
        <f>'exterior 2020'!$S78*'exterior 2020'!$T78</f>
        <v>0</v>
      </c>
      <c r="V78" s="343">
        <f>ROUND('exterior 2020'!$U78,2)</f>
        <v>0</v>
      </c>
      <c r="Y78" s="346">
        <f>'exterior 2020'!$V78+'exterior 2020'!$W78-'exterior 2020'!$X78</f>
        <v>0</v>
      </c>
      <c r="Z78" s="343"/>
      <c r="AA78" s="343"/>
      <c r="AB78" s="347"/>
      <c r="AC78" s="347"/>
      <c r="AD78" s="348"/>
      <c r="AE78" s="348"/>
      <c r="AF78" s="343"/>
      <c r="AG78" s="349"/>
      <c r="AH78" s="349"/>
      <c r="AI78" s="349"/>
      <c r="AJ78" s="349"/>
      <c r="AK78" s="339"/>
      <c r="AL78" s="350"/>
      <c r="AM78" s="350"/>
      <c r="AN78" s="350"/>
      <c r="AO78" s="351"/>
    </row>
    <row r="79" spans="1:41" ht="12.75" hidden="1">
      <c r="A79" s="338"/>
      <c r="B79" s="339"/>
      <c r="C79" s="340"/>
      <c r="D79" s="339"/>
      <c r="E79" s="124"/>
      <c r="K79" s="339"/>
      <c r="O79" s="357"/>
      <c r="P79" s="246"/>
      <c r="Q79" s="342"/>
      <c r="S79" s="344">
        <f>'exterior 2020'!$Q79*'exterior 2020'!$R79</f>
        <v>0</v>
      </c>
      <c r="U79" s="343">
        <f>'exterior 2020'!$S79*'exterior 2020'!$T79</f>
        <v>0</v>
      </c>
      <c r="V79" s="343">
        <f>ROUND('exterior 2020'!$U79,2)</f>
        <v>0</v>
      </c>
      <c r="Y79" s="346">
        <f>'exterior 2020'!$V79+'exterior 2020'!$W79-'exterior 2020'!$X79</f>
        <v>0</v>
      </c>
      <c r="Z79" s="343"/>
      <c r="AA79" s="343"/>
      <c r="AB79" s="347"/>
      <c r="AC79" s="347"/>
      <c r="AD79" s="348"/>
      <c r="AE79" s="348"/>
      <c r="AF79" s="343"/>
      <c r="AG79" s="349"/>
      <c r="AH79" s="349"/>
      <c r="AI79" s="349"/>
      <c r="AJ79" s="349"/>
      <c r="AK79" s="339"/>
      <c r="AL79" s="350"/>
      <c r="AM79" s="350"/>
      <c r="AN79" s="350"/>
      <c r="AO79" s="351"/>
    </row>
    <row r="80" spans="1:41" ht="12.75" hidden="1">
      <c r="A80" s="338"/>
      <c r="B80" s="339"/>
      <c r="C80" s="340"/>
      <c r="D80" s="339"/>
      <c r="E80" s="124"/>
      <c r="K80" s="339"/>
      <c r="O80" s="357"/>
      <c r="P80" s="246"/>
      <c r="Q80" s="342"/>
      <c r="S80" s="344">
        <f>'exterior 2020'!$Q80*'exterior 2020'!$R80</f>
        <v>0</v>
      </c>
      <c r="U80" s="343">
        <f>'exterior 2020'!$S80*'exterior 2020'!$T80</f>
        <v>0</v>
      </c>
      <c r="V80" s="343">
        <f>ROUND('exterior 2020'!$U80,2)</f>
        <v>0</v>
      </c>
      <c r="Y80" s="346">
        <f>'exterior 2020'!$V80+'exterior 2020'!$W80-'exterior 2020'!$X80</f>
        <v>0</v>
      </c>
      <c r="Z80" s="343"/>
      <c r="AA80" s="343"/>
      <c r="AB80" s="347"/>
      <c r="AC80" s="347"/>
      <c r="AD80" s="348"/>
      <c r="AE80" s="348"/>
      <c r="AF80" s="343"/>
      <c r="AG80" s="349"/>
      <c r="AH80" s="349"/>
      <c r="AI80" s="349"/>
      <c r="AJ80" s="349"/>
      <c r="AK80" s="339"/>
      <c r="AL80" s="350"/>
      <c r="AM80" s="350"/>
      <c r="AN80" s="350"/>
      <c r="AO80" s="351"/>
    </row>
    <row r="81" spans="1:41" ht="12.75" hidden="1">
      <c r="A81" s="338"/>
      <c r="B81" s="339"/>
      <c r="C81" s="340"/>
      <c r="D81" s="339"/>
      <c r="E81" s="124"/>
      <c r="K81" s="339"/>
      <c r="O81" s="357"/>
      <c r="P81" s="246"/>
      <c r="Q81" s="342"/>
      <c r="S81" s="344">
        <f>'exterior 2020'!$Q81*'exterior 2020'!$R81</f>
        <v>0</v>
      </c>
      <c r="U81" s="343">
        <f>'exterior 2020'!$S81*'exterior 2020'!$T81</f>
        <v>0</v>
      </c>
      <c r="V81" s="343">
        <f>ROUND('exterior 2020'!$U81,2)</f>
        <v>0</v>
      </c>
      <c r="Y81" s="346">
        <f>'exterior 2020'!$V81+'exterior 2020'!$W81-'exterior 2020'!$X81</f>
        <v>0</v>
      </c>
      <c r="Z81" s="343"/>
      <c r="AA81" s="343"/>
      <c r="AB81" s="347"/>
      <c r="AC81" s="347"/>
      <c r="AD81" s="348"/>
      <c r="AE81" s="348"/>
      <c r="AF81" s="343"/>
      <c r="AG81" s="349"/>
      <c r="AH81" s="349"/>
      <c r="AI81" s="349"/>
      <c r="AJ81" s="349"/>
      <c r="AK81" s="339"/>
      <c r="AL81" s="350"/>
      <c r="AM81" s="350"/>
      <c r="AN81" s="350"/>
      <c r="AO81" s="351"/>
    </row>
    <row r="82" spans="1:41" ht="12.75" hidden="1">
      <c r="A82" s="338"/>
      <c r="B82" s="339"/>
      <c r="C82" s="340"/>
      <c r="D82" s="339"/>
      <c r="E82" s="124"/>
      <c r="K82" s="339"/>
      <c r="O82" s="357"/>
      <c r="P82" s="246"/>
      <c r="Q82" s="342"/>
      <c r="S82" s="344">
        <f>'exterior 2020'!$Q82*'exterior 2020'!$R82</f>
        <v>0</v>
      </c>
      <c r="U82" s="343">
        <f>'exterior 2020'!$S82*'exterior 2020'!$T82</f>
        <v>0</v>
      </c>
      <c r="V82" s="343">
        <f>ROUND('exterior 2020'!$U82,2)</f>
        <v>0</v>
      </c>
      <c r="Y82" s="346">
        <f>'exterior 2020'!$V82+'exterior 2020'!$W82-'exterior 2020'!$X82</f>
        <v>0</v>
      </c>
      <c r="Z82" s="343"/>
      <c r="AA82" s="343"/>
      <c r="AB82" s="347"/>
      <c r="AC82" s="347"/>
      <c r="AD82" s="348"/>
      <c r="AE82" s="348"/>
      <c r="AF82" s="343"/>
      <c r="AG82" s="349"/>
      <c r="AH82" s="349"/>
      <c r="AI82" s="349"/>
      <c r="AJ82" s="349"/>
      <c r="AK82" s="339"/>
      <c r="AL82" s="350"/>
      <c r="AM82" s="350"/>
      <c r="AN82" s="350"/>
      <c r="AO82" s="351"/>
    </row>
    <row r="83" spans="1:41" ht="12.75" hidden="1">
      <c r="A83" s="338"/>
      <c r="B83" s="339"/>
      <c r="C83" s="340"/>
      <c r="D83" s="339"/>
      <c r="E83" s="124"/>
      <c r="K83" s="339"/>
      <c r="O83" s="357"/>
      <c r="P83" s="246"/>
      <c r="Q83" s="342"/>
      <c r="S83" s="344">
        <f>'exterior 2020'!$Q83*'exterior 2020'!$R83</f>
        <v>0</v>
      </c>
      <c r="U83" s="343">
        <f>'exterior 2020'!$S83*'exterior 2020'!$T83</f>
        <v>0</v>
      </c>
      <c r="V83" s="343">
        <f>ROUND('exterior 2020'!$U83,2)</f>
        <v>0</v>
      </c>
      <c r="Y83" s="346">
        <f>'exterior 2020'!$V83+'exterior 2020'!$W83-'exterior 2020'!$X83</f>
        <v>0</v>
      </c>
      <c r="Z83" s="343"/>
      <c r="AA83" s="343"/>
      <c r="AB83" s="347"/>
      <c r="AC83" s="347"/>
      <c r="AD83" s="348"/>
      <c r="AE83" s="348"/>
      <c r="AF83" s="343"/>
      <c r="AG83" s="349"/>
      <c r="AH83" s="349"/>
      <c r="AI83" s="349"/>
      <c r="AJ83" s="349"/>
      <c r="AK83" s="339"/>
      <c r="AL83" s="350"/>
      <c r="AM83" s="350"/>
      <c r="AN83" s="350"/>
      <c r="AO83" s="351"/>
    </row>
    <row r="84" spans="1:41" ht="12.75" hidden="1">
      <c r="A84" s="338"/>
      <c r="B84" s="339"/>
      <c r="C84" s="340"/>
      <c r="D84" s="339"/>
      <c r="E84" s="124"/>
      <c r="K84" s="339"/>
      <c r="O84" s="339"/>
      <c r="P84" s="246"/>
      <c r="Q84" s="342"/>
      <c r="S84" s="344">
        <f>'exterior 2020'!$Q84*'exterior 2020'!$R84</f>
        <v>0</v>
      </c>
      <c r="U84" s="343">
        <f>'exterior 2020'!$S84*'exterior 2020'!$T84</f>
        <v>0</v>
      </c>
      <c r="V84" s="343">
        <f>ROUND('exterior 2020'!$U84,2)</f>
        <v>0</v>
      </c>
      <c r="Y84" s="346">
        <f>'exterior 2020'!$V84+'exterior 2020'!$W84-'exterior 2020'!$X84</f>
        <v>0</v>
      </c>
      <c r="Z84" s="343"/>
      <c r="AA84" s="343"/>
      <c r="AB84" s="347"/>
      <c r="AC84" s="347"/>
      <c r="AD84" s="348"/>
      <c r="AE84" s="348"/>
      <c r="AF84" s="343"/>
      <c r="AG84" s="349"/>
      <c r="AH84" s="349"/>
      <c r="AI84" s="349"/>
      <c r="AJ84" s="349"/>
      <c r="AK84" s="339"/>
      <c r="AL84" s="350"/>
      <c r="AM84" s="350"/>
      <c r="AN84" s="350"/>
      <c r="AO84" s="351"/>
    </row>
    <row r="85" spans="1:41" ht="12.75" hidden="1">
      <c r="A85" s="338"/>
      <c r="B85" s="339"/>
      <c r="C85" s="340"/>
      <c r="D85" s="339"/>
      <c r="E85" s="124"/>
      <c r="H85" s="3"/>
      <c r="K85" s="339"/>
      <c r="O85" s="357"/>
      <c r="P85" s="246"/>
      <c r="Q85" s="342"/>
      <c r="S85" s="344">
        <f>'exterior 2020'!$Q85*'exterior 2020'!$R85</f>
        <v>0</v>
      </c>
      <c r="U85" s="343">
        <f>'exterior 2020'!$S85*'exterior 2020'!$T85</f>
        <v>0</v>
      </c>
      <c r="V85" s="343">
        <f>ROUND('exterior 2020'!$U85,2)</f>
        <v>0</v>
      </c>
      <c r="Y85" s="346">
        <f>'exterior 2020'!$V85+'exterior 2020'!$W85-'exterior 2020'!$X85</f>
        <v>0</v>
      </c>
      <c r="Z85" s="343"/>
      <c r="AA85" s="343"/>
      <c r="AB85" s="347"/>
      <c r="AC85" s="347"/>
      <c r="AD85" s="348"/>
      <c r="AE85" s="348"/>
      <c r="AF85" s="343"/>
      <c r="AG85" s="349"/>
      <c r="AH85" s="349"/>
      <c r="AI85" s="349"/>
      <c r="AJ85" s="349"/>
      <c r="AK85" s="339"/>
      <c r="AL85" s="350"/>
      <c r="AM85" s="350"/>
      <c r="AN85" s="350"/>
      <c r="AO85" s="351"/>
    </row>
    <row r="86" spans="1:41" ht="12.75" hidden="1">
      <c r="A86" s="338"/>
      <c r="B86" s="339"/>
      <c r="C86" s="340"/>
      <c r="D86" s="339"/>
      <c r="E86" s="124"/>
      <c r="K86" s="339"/>
      <c r="O86" s="339"/>
      <c r="P86" s="246"/>
      <c r="Q86" s="342"/>
      <c r="S86" s="344">
        <f>'exterior 2020'!$Q86*'exterior 2020'!$R86</f>
        <v>0</v>
      </c>
      <c r="U86" s="343">
        <f>'exterior 2020'!$S86*'exterior 2020'!$T86</f>
        <v>0</v>
      </c>
      <c r="V86" s="343">
        <f>ROUND('exterior 2020'!$U86,2)</f>
        <v>0</v>
      </c>
      <c r="Y86" s="346">
        <f>'exterior 2020'!$V86+'exterior 2020'!$W86-'exterior 2020'!$X86</f>
        <v>0</v>
      </c>
      <c r="Z86" s="343"/>
      <c r="AA86" s="343"/>
      <c r="AB86" s="347"/>
      <c r="AC86" s="347"/>
      <c r="AD86" s="348"/>
      <c r="AE86" s="348"/>
      <c r="AF86" s="343"/>
      <c r="AG86" s="349"/>
      <c r="AH86" s="349"/>
      <c r="AI86" s="349"/>
      <c r="AJ86" s="349"/>
      <c r="AK86" s="339"/>
      <c r="AL86" s="350"/>
      <c r="AM86" s="350"/>
      <c r="AN86" s="350"/>
      <c r="AO86" s="351"/>
    </row>
    <row r="87" spans="1:41" ht="12.75" hidden="1">
      <c r="A87" s="338"/>
      <c r="B87" s="339"/>
      <c r="C87" s="340"/>
      <c r="D87" s="339"/>
      <c r="E87" s="124"/>
      <c r="K87" s="339"/>
      <c r="O87" s="339"/>
      <c r="P87" s="246"/>
      <c r="Q87" s="342"/>
      <c r="S87" s="344">
        <f>'exterior 2020'!$Q87*'exterior 2020'!$R87</f>
        <v>0</v>
      </c>
      <c r="U87" s="343">
        <f>'exterior 2020'!$S87*'exterior 2020'!$T87</f>
        <v>0</v>
      </c>
      <c r="V87" s="343">
        <f>ROUND('exterior 2020'!$U87,2)</f>
        <v>0</v>
      </c>
      <c r="Y87" s="346">
        <f>'exterior 2020'!$V87+'exterior 2020'!$W87-'exterior 2020'!$X87</f>
        <v>0</v>
      </c>
      <c r="Z87" s="343"/>
      <c r="AA87" s="343"/>
      <c r="AB87" s="347"/>
      <c r="AC87" s="347"/>
      <c r="AD87" s="348"/>
      <c r="AE87" s="348"/>
      <c r="AF87" s="343"/>
      <c r="AG87" s="349"/>
      <c r="AH87" s="349"/>
      <c r="AI87" s="349"/>
      <c r="AJ87" s="349"/>
      <c r="AK87" s="339"/>
      <c r="AL87" s="350"/>
      <c r="AM87" s="350"/>
      <c r="AN87" s="350"/>
      <c r="AO87" s="351"/>
    </row>
    <row r="88" spans="1:41" ht="12.75" hidden="1">
      <c r="A88" s="338"/>
      <c r="B88" s="339"/>
      <c r="C88" s="340"/>
      <c r="D88" s="339"/>
      <c r="E88" s="124"/>
      <c r="K88" s="339"/>
      <c r="O88" s="339"/>
      <c r="P88" s="246"/>
      <c r="Q88" s="342"/>
      <c r="S88" s="344">
        <f>'exterior 2020'!$Q88*'exterior 2020'!$R88</f>
        <v>0</v>
      </c>
      <c r="U88" s="343">
        <f>'exterior 2020'!$S88*'exterior 2020'!$T88</f>
        <v>0</v>
      </c>
      <c r="V88" s="343">
        <f>ROUND('exterior 2020'!$U88,2)</f>
        <v>0</v>
      </c>
      <c r="Y88" s="346">
        <f>'exterior 2020'!$V88+'exterior 2020'!$W88-'exterior 2020'!$X88</f>
        <v>0</v>
      </c>
      <c r="Z88" s="343"/>
      <c r="AA88" s="343"/>
      <c r="AB88" s="347"/>
      <c r="AC88" s="347"/>
      <c r="AD88" s="348"/>
      <c r="AE88" s="348"/>
      <c r="AF88" s="343"/>
      <c r="AG88" s="349"/>
      <c r="AH88" s="349"/>
      <c r="AI88" s="349"/>
      <c r="AJ88" s="349"/>
      <c r="AK88" s="339"/>
      <c r="AL88" s="350"/>
      <c r="AM88" s="350"/>
      <c r="AN88" s="350"/>
      <c r="AO88" s="351"/>
    </row>
    <row r="89" spans="1:41" ht="12.75" hidden="1">
      <c r="A89" s="338"/>
      <c r="B89" s="339"/>
      <c r="C89" s="340"/>
      <c r="D89" s="339"/>
      <c r="E89" s="124"/>
      <c r="K89" s="339"/>
      <c r="O89" s="357"/>
      <c r="P89" s="246"/>
      <c r="Q89" s="342"/>
      <c r="S89" s="344">
        <f>'exterior 2020'!$Q89*'exterior 2020'!$R89</f>
        <v>0</v>
      </c>
      <c r="U89" s="343">
        <f>'exterior 2020'!$S89*'exterior 2020'!$T89</f>
        <v>0</v>
      </c>
      <c r="V89" s="343">
        <f>ROUND('exterior 2020'!$U89,2)</f>
        <v>0</v>
      </c>
      <c r="Y89" s="346">
        <f>'exterior 2020'!$V89+'exterior 2020'!$W89-'exterior 2020'!$X89</f>
        <v>0</v>
      </c>
      <c r="Z89" s="343"/>
      <c r="AA89" s="343"/>
      <c r="AB89" s="347"/>
      <c r="AC89" s="347"/>
      <c r="AD89" s="348"/>
      <c r="AE89" s="348"/>
      <c r="AF89" s="343"/>
      <c r="AG89" s="349"/>
      <c r="AH89" s="349"/>
      <c r="AI89" s="349"/>
      <c r="AJ89" s="349"/>
      <c r="AK89" s="339"/>
      <c r="AL89" s="350"/>
      <c r="AM89" s="350"/>
      <c r="AN89" s="350"/>
      <c r="AO89" s="351"/>
    </row>
    <row r="90" spans="1:41" ht="12.75" hidden="1">
      <c r="A90" s="338"/>
      <c r="B90" s="339"/>
      <c r="C90" s="340"/>
      <c r="D90" s="339"/>
      <c r="E90" s="124"/>
      <c r="K90" s="339"/>
      <c r="O90" s="357"/>
      <c r="P90" s="246"/>
      <c r="Q90" s="342"/>
      <c r="S90" s="344">
        <f>'exterior 2020'!$Q90*'exterior 2020'!$R90</f>
        <v>0</v>
      </c>
      <c r="U90" s="343">
        <f>'exterior 2020'!$S90*'exterior 2020'!$T90</f>
        <v>0</v>
      </c>
      <c r="V90" s="343">
        <f>ROUND('exterior 2020'!$U90,2)</f>
        <v>0</v>
      </c>
      <c r="Y90" s="346">
        <f>'exterior 2020'!$V90+'exterior 2020'!$W90-'exterior 2020'!$X90</f>
        <v>0</v>
      </c>
      <c r="Z90" s="343"/>
      <c r="AA90" s="343"/>
      <c r="AB90" s="347"/>
      <c r="AC90" s="347"/>
      <c r="AD90" s="348"/>
      <c r="AE90" s="348"/>
      <c r="AF90" s="343"/>
      <c r="AG90" s="349"/>
      <c r="AH90" s="349"/>
      <c r="AI90" s="349"/>
      <c r="AJ90" s="349"/>
      <c r="AK90" s="339"/>
      <c r="AL90" s="350"/>
      <c r="AM90" s="350"/>
      <c r="AN90" s="350"/>
      <c r="AO90" s="351"/>
    </row>
    <row r="91" spans="1:41" ht="12.75" hidden="1">
      <c r="A91" s="338"/>
      <c r="B91" s="339"/>
      <c r="C91" s="340"/>
      <c r="D91" s="339"/>
      <c r="E91" s="124"/>
      <c r="H91" s="3"/>
      <c r="K91" s="339"/>
      <c r="O91" s="357"/>
      <c r="P91" s="246"/>
      <c r="Q91" s="342"/>
      <c r="S91" s="344">
        <f>'exterior 2020'!$Q91*'exterior 2020'!$R91</f>
        <v>0</v>
      </c>
      <c r="U91" s="343">
        <f>'exterior 2020'!$S91*'exterior 2020'!$T91</f>
        <v>0</v>
      </c>
      <c r="V91" s="343">
        <f>ROUND('exterior 2020'!$U91,2)</f>
        <v>0</v>
      </c>
      <c r="Y91" s="346">
        <f>'exterior 2020'!$V91+'exterior 2020'!$W91-'exterior 2020'!$X91</f>
        <v>0</v>
      </c>
      <c r="Z91" s="343"/>
      <c r="AA91" s="343"/>
      <c r="AB91" s="347"/>
      <c r="AC91" s="347"/>
      <c r="AD91" s="348"/>
      <c r="AE91" s="348"/>
      <c r="AF91" s="343"/>
      <c r="AG91" s="349"/>
      <c r="AH91" s="349"/>
      <c r="AI91" s="349"/>
      <c r="AJ91" s="349"/>
      <c r="AK91" s="339"/>
      <c r="AL91" s="350"/>
      <c r="AM91" s="350"/>
      <c r="AN91" s="350"/>
      <c r="AO91" s="351"/>
    </row>
    <row r="92" spans="1:41" ht="12.75" hidden="1">
      <c r="A92" s="338"/>
      <c r="B92" s="339"/>
      <c r="C92" s="340"/>
      <c r="D92" s="339"/>
      <c r="E92" s="124"/>
      <c r="K92" s="339"/>
      <c r="O92" s="339"/>
      <c r="P92" s="246"/>
      <c r="Q92" s="342"/>
      <c r="S92" s="344">
        <f>'exterior 2020'!$Q92*'exterior 2020'!$R92</f>
        <v>0</v>
      </c>
      <c r="U92" s="343">
        <f>'exterior 2020'!$S92*'exterior 2020'!$T92</f>
        <v>0</v>
      </c>
      <c r="V92" s="343">
        <f>ROUND('exterior 2020'!$U92,2)</f>
        <v>0</v>
      </c>
      <c r="Y92" s="346">
        <f>'exterior 2020'!$V92+'exterior 2020'!$W92-'exterior 2020'!$X92</f>
        <v>0</v>
      </c>
      <c r="Z92" s="343"/>
      <c r="AA92" s="343"/>
      <c r="AB92" s="347"/>
      <c r="AC92" s="347"/>
      <c r="AD92" s="348"/>
      <c r="AE92" s="348"/>
      <c r="AF92" s="343"/>
      <c r="AG92" s="349"/>
      <c r="AH92" s="349"/>
      <c r="AI92" s="349"/>
      <c r="AJ92" s="349"/>
      <c r="AK92" s="339"/>
      <c r="AL92" s="350"/>
      <c r="AM92" s="350"/>
      <c r="AN92" s="350"/>
      <c r="AO92" s="351"/>
    </row>
    <row r="93" spans="1:41" ht="12.75" hidden="1">
      <c r="A93" s="338"/>
      <c r="B93" s="339"/>
      <c r="C93" s="340"/>
      <c r="D93" s="339"/>
      <c r="E93" s="124"/>
      <c r="K93" s="339"/>
      <c r="O93" s="357"/>
      <c r="P93" s="246"/>
      <c r="Q93" s="342"/>
      <c r="S93" s="344">
        <f>'exterior 2020'!$Q93*'exterior 2020'!$R93</f>
        <v>0</v>
      </c>
      <c r="U93" s="343">
        <f>'exterior 2020'!$S93*'exterior 2020'!$T93</f>
        <v>0</v>
      </c>
      <c r="V93" s="343">
        <f>ROUND('exterior 2020'!$U93,2)</f>
        <v>0</v>
      </c>
      <c r="Y93" s="346">
        <f>'exterior 2020'!$V93+'exterior 2020'!$W93-'exterior 2020'!$X93</f>
        <v>0</v>
      </c>
      <c r="Z93" s="343"/>
      <c r="AA93" s="343"/>
      <c r="AB93" s="347"/>
      <c r="AC93" s="347"/>
      <c r="AD93" s="348"/>
      <c r="AE93" s="348"/>
      <c r="AF93" s="343"/>
      <c r="AG93" s="349"/>
      <c r="AH93" s="349"/>
      <c r="AI93" s="349"/>
      <c r="AJ93" s="349"/>
      <c r="AK93" s="339"/>
      <c r="AL93" s="350"/>
      <c r="AM93" s="350"/>
      <c r="AN93" s="350"/>
      <c r="AO93" s="351"/>
    </row>
    <row r="94" spans="1:41" ht="12.75" hidden="1">
      <c r="A94" s="338"/>
      <c r="B94" s="339"/>
      <c r="C94" s="340"/>
      <c r="D94" s="339"/>
      <c r="E94" s="124"/>
      <c r="K94" s="339"/>
      <c r="O94" s="357"/>
      <c r="P94" s="246"/>
      <c r="Q94" s="342"/>
      <c r="S94" s="344">
        <f>'exterior 2020'!$Q94*'exterior 2020'!$R94</f>
        <v>0</v>
      </c>
      <c r="U94" s="343">
        <f>'exterior 2020'!$S94*'exterior 2020'!$T94</f>
        <v>0</v>
      </c>
      <c r="V94" s="343">
        <f>ROUND('exterior 2020'!$U94,2)</f>
        <v>0</v>
      </c>
      <c r="Y94" s="346">
        <f>'exterior 2020'!$V94+'exterior 2020'!$W94-'exterior 2020'!$X94</f>
        <v>0</v>
      </c>
      <c r="Z94" s="343"/>
      <c r="AA94" s="343"/>
      <c r="AB94" s="347"/>
      <c r="AC94" s="347"/>
      <c r="AD94" s="348"/>
      <c r="AE94" s="348"/>
      <c r="AF94" s="343"/>
      <c r="AG94" s="349"/>
      <c r="AH94" s="349"/>
      <c r="AI94" s="349"/>
      <c r="AJ94" s="349"/>
      <c r="AK94" s="339"/>
      <c r="AL94" s="350"/>
      <c r="AM94" s="350"/>
      <c r="AN94" s="350"/>
      <c r="AO94" s="351"/>
    </row>
    <row r="95" spans="1:41" ht="12.75" hidden="1">
      <c r="A95" s="338"/>
      <c r="B95" s="339"/>
      <c r="C95" s="340"/>
      <c r="D95" s="339"/>
      <c r="E95" s="124"/>
      <c r="K95" s="339"/>
      <c r="O95" s="357"/>
      <c r="P95" s="246"/>
      <c r="Q95" s="342"/>
      <c r="S95" s="344">
        <f>'exterior 2020'!$Q95*'exterior 2020'!$R95</f>
        <v>0</v>
      </c>
      <c r="U95" s="343">
        <f>'exterior 2020'!$S95*'exterior 2020'!$T95</f>
        <v>0</v>
      </c>
      <c r="V95" s="343">
        <f>ROUND('exterior 2020'!$U95,2)</f>
        <v>0</v>
      </c>
      <c r="Y95" s="346">
        <f>'exterior 2020'!$V95+'exterior 2020'!$W95-'exterior 2020'!$X95</f>
        <v>0</v>
      </c>
      <c r="Z95" s="343"/>
      <c r="AA95" s="343"/>
      <c r="AB95" s="347"/>
      <c r="AC95" s="347"/>
      <c r="AD95" s="348"/>
      <c r="AE95" s="348"/>
      <c r="AF95" s="343"/>
      <c r="AG95" s="349"/>
      <c r="AH95" s="349"/>
      <c r="AI95" s="349"/>
      <c r="AJ95" s="349"/>
      <c r="AK95" s="339"/>
      <c r="AL95" s="350"/>
      <c r="AM95" s="350"/>
      <c r="AN95" s="350"/>
      <c r="AO95" s="351"/>
    </row>
    <row r="96" spans="1:41" ht="12.75" hidden="1">
      <c r="A96" s="338"/>
      <c r="B96" s="339"/>
      <c r="C96" s="340"/>
      <c r="D96" s="339"/>
      <c r="E96" s="124"/>
      <c r="K96" s="339"/>
      <c r="O96" s="357"/>
      <c r="P96" s="246"/>
      <c r="Q96" s="342"/>
      <c r="S96" s="344">
        <f>'exterior 2020'!$Q96*'exterior 2020'!$R96</f>
        <v>0</v>
      </c>
      <c r="U96" s="343">
        <f>'exterior 2020'!$S96*'exterior 2020'!$T96</f>
        <v>0</v>
      </c>
      <c r="V96" s="343">
        <f>ROUND('exterior 2020'!$U96,2)</f>
        <v>0</v>
      </c>
      <c r="Y96" s="346">
        <f>'exterior 2020'!$V96+'exterior 2020'!$W96-'exterior 2020'!$X96</f>
        <v>0</v>
      </c>
      <c r="Z96" s="343"/>
      <c r="AA96" s="343"/>
      <c r="AB96" s="347"/>
      <c r="AC96" s="347"/>
      <c r="AD96" s="348"/>
      <c r="AE96" s="348"/>
      <c r="AF96" s="343"/>
      <c r="AG96" s="349"/>
      <c r="AH96" s="349"/>
      <c r="AI96" s="349"/>
      <c r="AJ96" s="349"/>
      <c r="AK96" s="339"/>
      <c r="AL96" s="350"/>
      <c r="AM96" s="350"/>
      <c r="AN96" s="350"/>
      <c r="AO96" s="351"/>
    </row>
    <row r="97" spans="1:41" ht="12.75" hidden="1">
      <c r="A97" s="338"/>
      <c r="B97" s="339"/>
      <c r="C97" s="340"/>
      <c r="D97" s="339"/>
      <c r="E97" s="124"/>
      <c r="K97" s="339"/>
      <c r="O97" s="357"/>
      <c r="P97" s="246"/>
      <c r="Q97" s="342"/>
      <c r="S97" s="344">
        <f>'exterior 2020'!$Q97*'exterior 2020'!$R97</f>
        <v>0</v>
      </c>
      <c r="U97" s="343">
        <f>'exterior 2020'!$S97*'exterior 2020'!$T97</f>
        <v>0</v>
      </c>
      <c r="V97" s="343">
        <f>ROUND('exterior 2020'!$U97,2)</f>
        <v>0</v>
      </c>
      <c r="Y97" s="346">
        <f>'exterior 2020'!$V97+'exterior 2020'!$W97-'exterior 2020'!$X97</f>
        <v>0</v>
      </c>
      <c r="Z97" s="343"/>
      <c r="AA97" s="343"/>
      <c r="AB97" s="347"/>
      <c r="AC97" s="347"/>
      <c r="AD97" s="348"/>
      <c r="AE97" s="348"/>
      <c r="AF97" s="343"/>
      <c r="AG97" s="349"/>
      <c r="AH97" s="349"/>
      <c r="AI97" s="349"/>
      <c r="AJ97" s="349"/>
      <c r="AK97" s="339"/>
      <c r="AL97" s="350"/>
      <c r="AM97" s="350"/>
      <c r="AN97" s="350"/>
      <c r="AO97" s="351"/>
    </row>
    <row r="98" spans="1:41" ht="12.75" hidden="1">
      <c r="A98" s="338"/>
      <c r="B98" s="339"/>
      <c r="C98" s="340"/>
      <c r="D98" s="339"/>
      <c r="E98" s="124"/>
      <c r="K98" s="339"/>
      <c r="O98" s="357"/>
      <c r="P98" s="246"/>
      <c r="Q98" s="342"/>
      <c r="S98" s="344">
        <f>'exterior 2020'!$Q98*'exterior 2020'!$R98</f>
        <v>0</v>
      </c>
      <c r="U98" s="343">
        <f>'exterior 2020'!$S98*'exterior 2020'!$T98</f>
        <v>0</v>
      </c>
      <c r="V98" s="343">
        <f>ROUND('exterior 2020'!$U98,2)</f>
        <v>0</v>
      </c>
      <c r="Y98" s="346">
        <f>'exterior 2020'!$V98+'exterior 2020'!$W98-'exterior 2020'!$X98</f>
        <v>0</v>
      </c>
      <c r="Z98" s="343"/>
      <c r="AA98" s="343"/>
      <c r="AB98" s="347"/>
      <c r="AC98" s="347"/>
      <c r="AD98" s="348"/>
      <c r="AE98" s="348"/>
      <c r="AF98" s="343"/>
      <c r="AG98" s="349"/>
      <c r="AH98" s="349"/>
      <c r="AI98" s="349"/>
      <c r="AJ98" s="349"/>
      <c r="AK98" s="339"/>
      <c r="AL98" s="350"/>
      <c r="AM98" s="350"/>
      <c r="AN98" s="350"/>
      <c r="AO98" s="351"/>
    </row>
    <row r="99" spans="1:41" ht="12.75" hidden="1">
      <c r="A99" s="338"/>
      <c r="B99" s="339"/>
      <c r="C99" s="340"/>
      <c r="D99" s="339"/>
      <c r="E99" s="124"/>
      <c r="K99" s="339"/>
      <c r="O99" s="357"/>
      <c r="P99" s="246"/>
      <c r="Q99" s="342"/>
      <c r="S99" s="344">
        <f>'exterior 2020'!$Q99*'exterior 2020'!$R99</f>
        <v>0</v>
      </c>
      <c r="U99" s="343">
        <f>'exterior 2020'!$S99*'exterior 2020'!$T99</f>
        <v>0</v>
      </c>
      <c r="V99" s="343">
        <f>ROUND('exterior 2020'!$U99,2)</f>
        <v>0</v>
      </c>
      <c r="Y99" s="346">
        <f>'exterior 2020'!$V99+'exterior 2020'!$W99-'exterior 2020'!$X99</f>
        <v>0</v>
      </c>
      <c r="Z99" s="343"/>
      <c r="AA99" s="343"/>
      <c r="AB99" s="347"/>
      <c r="AC99" s="347"/>
      <c r="AD99" s="348"/>
      <c r="AE99" s="348"/>
      <c r="AF99" s="343"/>
      <c r="AG99" s="349"/>
      <c r="AH99" s="349"/>
      <c r="AI99" s="349"/>
      <c r="AJ99" s="349"/>
      <c r="AK99" s="339"/>
      <c r="AL99" s="350"/>
      <c r="AM99" s="350"/>
      <c r="AN99" s="350"/>
      <c r="AO99" s="351"/>
    </row>
    <row r="100" spans="1:41" ht="12.75" hidden="1">
      <c r="A100" s="338"/>
      <c r="B100" s="339"/>
      <c r="C100" s="340"/>
      <c r="D100" s="339"/>
      <c r="E100" s="124"/>
      <c r="K100" s="339"/>
      <c r="O100" s="357"/>
      <c r="P100" s="246"/>
      <c r="Q100" s="342"/>
      <c r="S100" s="344">
        <f>'exterior 2020'!$Q100*'exterior 2020'!$R100</f>
        <v>0</v>
      </c>
      <c r="U100" s="343">
        <f>'exterior 2020'!$S100*'exterior 2020'!$T100</f>
        <v>0</v>
      </c>
      <c r="V100" s="343">
        <f>ROUND('exterior 2020'!$U100,2)</f>
        <v>0</v>
      </c>
      <c r="Y100" s="346">
        <f>'exterior 2020'!$V100+'exterior 2020'!$W100-'exterior 2020'!$X100</f>
        <v>0</v>
      </c>
      <c r="Z100" s="343"/>
      <c r="AA100" s="343"/>
      <c r="AB100" s="347"/>
      <c r="AC100" s="347"/>
      <c r="AD100" s="348"/>
      <c r="AE100" s="348"/>
      <c r="AF100" s="343"/>
      <c r="AG100" s="349"/>
      <c r="AH100" s="349"/>
      <c r="AI100" s="349"/>
      <c r="AJ100" s="349"/>
      <c r="AK100" s="339"/>
      <c r="AL100" s="350"/>
      <c r="AM100" s="350"/>
      <c r="AN100" s="350"/>
      <c r="AO100" s="351"/>
    </row>
    <row r="101" spans="1:41" ht="12.75" hidden="1">
      <c r="A101" s="358"/>
      <c r="C101" s="340"/>
      <c r="D101" s="360"/>
      <c r="F101" s="362"/>
      <c r="G101" s="362"/>
      <c r="H101" s="363"/>
      <c r="I101" s="362"/>
      <c r="J101" s="364"/>
      <c r="K101" s="365"/>
      <c r="L101" s="362"/>
      <c r="M101" s="362"/>
      <c r="N101" s="362"/>
      <c r="O101" s="140"/>
      <c r="P101" s="141"/>
      <c r="Q101" s="366"/>
      <c r="R101" s="367"/>
      <c r="S101" s="368">
        <f>'exterior 2020'!$Q101*'exterior 2020'!$R101</f>
        <v>0</v>
      </c>
      <c r="T101" s="369"/>
      <c r="U101" s="367"/>
      <c r="V101" s="367">
        <f>ROUND('exterior 2020'!$U101,2)</f>
        <v>0</v>
      </c>
      <c r="W101" s="367"/>
      <c r="X101" s="367"/>
      <c r="Y101" s="346">
        <f>'exterior 2020'!$V101+'exterior 2020'!$W101-'exterior 2020'!$X101</f>
        <v>0</v>
      </c>
      <c r="AA101" s="343"/>
      <c r="AB101" s="371"/>
      <c r="AC101" s="371"/>
      <c r="AD101" s="372"/>
      <c r="AE101" s="372"/>
      <c r="AF101" s="367"/>
      <c r="AG101" s="373"/>
      <c r="AH101" s="374"/>
      <c r="AI101" s="374"/>
      <c r="AJ101" s="374"/>
      <c r="AK101" s="362"/>
      <c r="AL101" s="375"/>
      <c r="AM101" s="375"/>
      <c r="AN101" s="375"/>
      <c r="AO101" s="351"/>
    </row>
    <row r="102" spans="1:41" ht="18" hidden="1">
      <c r="A102" s="233" t="s">
        <v>2309</v>
      </c>
      <c r="B102" s="3"/>
      <c r="C102" s="340"/>
      <c r="D102" s="376"/>
      <c r="E102" s="377"/>
      <c r="F102" s="3"/>
      <c r="G102" s="3"/>
      <c r="H102" s="3"/>
      <c r="I102" s="3"/>
      <c r="J102" s="378" t="s">
        <v>2310</v>
      </c>
      <c r="K102" s="378" t="s">
        <v>2310</v>
      </c>
      <c r="L102" s="3"/>
      <c r="M102" s="3"/>
      <c r="N102" s="3"/>
      <c r="O102" s="379"/>
      <c r="P102" s="247"/>
      <c r="Q102" s="380"/>
      <c r="R102" s="342"/>
      <c r="S102" s="368">
        <f>'exterior 2020'!$Q102*'exterior 2020'!$R102</f>
        <v>0</v>
      </c>
      <c r="T102" s="381"/>
      <c r="U102" s="382"/>
      <c r="V102" s="367">
        <f>ROUND('exterior 2020'!$U102,2)</f>
        <v>0</v>
      </c>
      <c r="W102" s="342"/>
      <c r="X102" s="342"/>
      <c r="Y102" s="346">
        <f>'exterior 2020'!$V102+'exterior 2020'!$W102-'exterior 2020'!$X102</f>
        <v>0</v>
      </c>
      <c r="Z102" s="343"/>
      <c r="AA102" s="343"/>
      <c r="AB102" s="383"/>
      <c r="AC102" s="383"/>
      <c r="AD102" s="384"/>
      <c r="AE102" s="384"/>
      <c r="AF102" s="385"/>
      <c r="AG102" s="349"/>
      <c r="AH102" s="343"/>
      <c r="AI102" s="349"/>
      <c r="AJ102" s="349"/>
      <c r="AK102" s="339"/>
      <c r="AL102" s="385"/>
      <c r="AM102" s="339"/>
      <c r="AO102" s="386"/>
    </row>
    <row r="103" spans="1:41" ht="102">
      <c r="A103" s="387">
        <v>44167</v>
      </c>
      <c r="B103" s="339" t="s">
        <v>1995</v>
      </c>
      <c r="C103" s="340">
        <v>195</v>
      </c>
      <c r="D103" s="387">
        <v>44172</v>
      </c>
      <c r="E103" s="124">
        <v>5133572</v>
      </c>
      <c r="F103" s="357" t="s">
        <v>217</v>
      </c>
      <c r="G103" s="339" t="s">
        <v>218</v>
      </c>
      <c r="H103" s="3" t="s">
        <v>219</v>
      </c>
      <c r="I103" s="339" t="s">
        <v>2058</v>
      </c>
      <c r="J103" s="349">
        <v>3553</v>
      </c>
      <c r="K103" s="388">
        <v>44186</v>
      </c>
      <c r="L103" s="339" t="s">
        <v>1689</v>
      </c>
      <c r="M103" s="339" t="s">
        <v>2311</v>
      </c>
      <c r="N103" s="389" t="s">
        <v>2312</v>
      </c>
      <c r="O103" s="349" t="s">
        <v>2313</v>
      </c>
      <c r="P103" s="247" t="s">
        <v>2314</v>
      </c>
      <c r="Q103" s="342">
        <v>2.5</v>
      </c>
      <c r="R103" s="390">
        <v>350</v>
      </c>
      <c r="S103" s="344">
        <v>350</v>
      </c>
      <c r="T103" s="391">
        <v>7.81099</v>
      </c>
      <c r="U103" s="390">
        <v>6834.63</v>
      </c>
      <c r="V103" s="343">
        <v>0</v>
      </c>
      <c r="W103" s="390">
        <v>6834.63</v>
      </c>
      <c r="X103" s="390">
        <v>0</v>
      </c>
      <c r="Y103" s="346">
        <v>6834.63</v>
      </c>
      <c r="Z103" s="343">
        <v>0</v>
      </c>
      <c r="AA103" s="343">
        <v>0</v>
      </c>
      <c r="AB103" s="383" t="s">
        <v>2315</v>
      </c>
      <c r="AC103" s="383" t="s">
        <v>2315</v>
      </c>
      <c r="AD103" s="384" t="s">
        <v>2315</v>
      </c>
      <c r="AE103" s="384" t="s">
        <v>2315</v>
      </c>
      <c r="AF103" s="385" t="s">
        <v>2315</v>
      </c>
      <c r="AG103" s="349" t="s">
        <v>2315</v>
      </c>
      <c r="AH103" s="343" t="s">
        <v>2315</v>
      </c>
      <c r="AI103" s="349"/>
      <c r="AJ103" s="349" t="s">
        <v>2315</v>
      </c>
      <c r="AK103" s="339" t="s">
        <v>2315</v>
      </c>
      <c r="AL103" s="385" t="s">
        <v>2315</v>
      </c>
      <c r="AM103" s="339">
        <v>131</v>
      </c>
      <c r="AN103" s="352">
        <v>101</v>
      </c>
      <c r="AO103" s="386">
        <v>11</v>
      </c>
    </row>
    <row r="104" spans="1:41" ht="102">
      <c r="A104" s="338">
        <v>44167</v>
      </c>
      <c r="B104" s="339" t="s">
        <v>1984</v>
      </c>
      <c r="C104" s="340">
        <v>197</v>
      </c>
      <c r="D104" s="387">
        <v>44172</v>
      </c>
      <c r="E104" s="124">
        <v>17392438</v>
      </c>
      <c r="F104" s="357" t="s">
        <v>395</v>
      </c>
      <c r="G104" s="339" t="s">
        <v>227</v>
      </c>
      <c r="H104" s="3" t="s">
        <v>219</v>
      </c>
      <c r="I104" s="339" t="s">
        <v>2058</v>
      </c>
      <c r="J104" s="349">
        <v>3553</v>
      </c>
      <c r="K104" s="388">
        <v>44186</v>
      </c>
      <c r="L104" s="339" t="s">
        <v>1689</v>
      </c>
      <c r="M104" s="339" t="s">
        <v>2311</v>
      </c>
      <c r="N104" s="389" t="s">
        <v>2312</v>
      </c>
      <c r="O104" s="341" t="s">
        <v>2313</v>
      </c>
      <c r="P104" s="247" t="s">
        <v>2314</v>
      </c>
      <c r="Q104" s="392">
        <v>2.5</v>
      </c>
      <c r="R104" s="390">
        <v>350</v>
      </c>
      <c r="S104" s="344">
        <v>350</v>
      </c>
      <c r="T104" s="391">
        <v>7.81099</v>
      </c>
      <c r="U104" s="393">
        <v>6834.63</v>
      </c>
      <c r="V104" s="343">
        <v>0</v>
      </c>
      <c r="W104" s="393">
        <v>6834.63</v>
      </c>
      <c r="X104" s="393">
        <v>0</v>
      </c>
      <c r="Y104" s="346">
        <v>6834.63</v>
      </c>
      <c r="Z104" s="343">
        <v>0</v>
      </c>
      <c r="AA104" s="343">
        <v>0</v>
      </c>
      <c r="AB104" s="383" t="s">
        <v>2315</v>
      </c>
      <c r="AC104" s="383" t="s">
        <v>2315</v>
      </c>
      <c r="AD104" s="384" t="s">
        <v>2315</v>
      </c>
      <c r="AE104" s="384" t="s">
        <v>2315</v>
      </c>
      <c r="AF104" s="385" t="s">
        <v>2315</v>
      </c>
      <c r="AG104" s="349" t="s">
        <v>2315</v>
      </c>
      <c r="AH104" s="343" t="s">
        <v>2315</v>
      </c>
      <c r="AI104" s="349"/>
      <c r="AJ104" s="349" t="s">
        <v>2315</v>
      </c>
      <c r="AK104" s="339" t="s">
        <v>2315</v>
      </c>
      <c r="AL104" s="385" t="s">
        <v>2315</v>
      </c>
      <c r="AM104" s="339">
        <v>131</v>
      </c>
      <c r="AN104" s="352">
        <v>101</v>
      </c>
      <c r="AO104" s="386">
        <v>11</v>
      </c>
    </row>
    <row r="105" spans="1:41" ht="12.75" hidden="1">
      <c r="A105" s="338"/>
      <c r="B105" s="394"/>
      <c r="C105" s="395"/>
      <c r="D105" s="387"/>
      <c r="E105" s="124"/>
      <c r="F105" s="357"/>
      <c r="H105" s="3"/>
      <c r="I105" s="389"/>
      <c r="J105" s="396"/>
      <c r="K105" s="388"/>
      <c r="L105" s="357"/>
      <c r="N105" s="389"/>
      <c r="P105" s="247"/>
      <c r="Q105" s="392"/>
      <c r="R105" s="397"/>
      <c r="T105" s="391"/>
      <c r="U105" s="393"/>
      <c r="W105" s="397"/>
      <c r="X105" s="397"/>
      <c r="Y105" s="346"/>
      <c r="Z105" s="343"/>
      <c r="AA105" s="343"/>
      <c r="AB105" s="383"/>
      <c r="AC105" s="383"/>
      <c r="AD105" s="384"/>
      <c r="AE105" s="384"/>
      <c r="AF105" s="385"/>
      <c r="AG105" s="349"/>
      <c r="AH105" s="343"/>
      <c r="AI105" s="349"/>
      <c r="AJ105" s="349"/>
      <c r="AK105" s="339"/>
      <c r="AL105" s="385"/>
      <c r="AM105" s="339"/>
      <c r="AO105" s="386"/>
    </row>
    <row r="106" spans="1:41" ht="12.75" hidden="1">
      <c r="A106" s="387"/>
      <c r="B106" s="394"/>
      <c r="C106" s="395"/>
      <c r="D106" s="387"/>
      <c r="E106" s="124"/>
      <c r="F106" s="357"/>
      <c r="H106" s="3"/>
      <c r="I106" s="389"/>
      <c r="J106" s="396"/>
      <c r="K106" s="388"/>
      <c r="L106" s="357"/>
      <c r="N106" s="389"/>
      <c r="O106" s="398"/>
      <c r="P106" s="399"/>
      <c r="Q106" s="392"/>
      <c r="R106" s="397"/>
      <c r="T106" s="391"/>
      <c r="U106" s="390"/>
      <c r="W106" s="397"/>
      <c r="X106" s="397"/>
      <c r="Y106" s="346"/>
      <c r="Z106" s="343"/>
      <c r="AA106" s="343"/>
      <c r="AB106" s="383"/>
      <c r="AC106" s="383"/>
      <c r="AD106" s="384"/>
      <c r="AE106" s="384"/>
      <c r="AF106" s="385"/>
      <c r="AG106" s="349"/>
      <c r="AH106" s="343"/>
      <c r="AI106" s="349"/>
      <c r="AJ106" s="349"/>
      <c r="AK106" s="339"/>
      <c r="AL106" s="385"/>
      <c r="AM106" s="339"/>
      <c r="AO106" s="386"/>
    </row>
    <row r="107" spans="1:41" ht="12.75" hidden="1">
      <c r="A107" s="400"/>
      <c r="B107" s="394"/>
      <c r="C107" s="395"/>
      <c r="D107" s="401"/>
      <c r="E107" s="402"/>
      <c r="F107" s="403"/>
      <c r="G107" s="394"/>
      <c r="H107" s="3"/>
      <c r="I107" s="389"/>
      <c r="J107" s="396"/>
      <c r="K107" s="388"/>
      <c r="L107" s="357"/>
      <c r="N107" s="389"/>
      <c r="O107" s="404"/>
      <c r="P107" s="399"/>
      <c r="Q107" s="392"/>
      <c r="R107" s="397"/>
      <c r="T107" s="405"/>
      <c r="U107" s="397"/>
      <c r="W107" s="397"/>
      <c r="X107" s="397"/>
      <c r="Y107" s="346"/>
      <c r="Z107" s="343"/>
      <c r="AA107" s="343"/>
      <c r="AB107" s="383"/>
      <c r="AC107" s="383"/>
      <c r="AD107" s="384"/>
      <c r="AE107" s="384"/>
      <c r="AF107" s="385"/>
      <c r="AG107" s="349"/>
      <c r="AH107" s="343"/>
      <c r="AI107" s="349"/>
      <c r="AJ107" s="349"/>
      <c r="AK107" s="339"/>
      <c r="AL107" s="385"/>
      <c r="AM107" s="339"/>
      <c r="AO107" s="386"/>
    </row>
    <row r="108" spans="1:41" ht="12.75" hidden="1">
      <c r="A108" s="387"/>
      <c r="B108" s="339"/>
      <c r="C108" s="340"/>
      <c r="D108" s="387"/>
      <c r="E108" s="124"/>
      <c r="F108" s="357"/>
      <c r="H108" s="3"/>
      <c r="I108" s="389"/>
      <c r="J108" s="396"/>
      <c r="K108" s="388"/>
      <c r="L108" s="357"/>
      <c r="N108" s="389"/>
      <c r="O108" s="349"/>
      <c r="P108" s="247"/>
      <c r="Q108" s="342"/>
      <c r="R108" s="390"/>
      <c r="T108" s="391"/>
      <c r="U108" s="390"/>
      <c r="W108" s="390"/>
      <c r="X108" s="390"/>
      <c r="Y108" s="346"/>
      <c r="Z108" s="343"/>
      <c r="AA108" s="343"/>
      <c r="AB108" s="383"/>
      <c r="AC108" s="383"/>
      <c r="AD108" s="384"/>
      <c r="AE108" s="384"/>
      <c r="AF108" s="385"/>
      <c r="AG108" s="349"/>
      <c r="AH108" s="343"/>
      <c r="AI108" s="349"/>
      <c r="AJ108" s="349"/>
      <c r="AK108" s="339"/>
      <c r="AL108" s="385"/>
      <c r="AM108" s="339"/>
      <c r="AO108" s="386"/>
    </row>
    <row r="109" spans="1:41" ht="12.75" hidden="1">
      <c r="A109" s="387"/>
      <c r="B109" s="394"/>
      <c r="C109" s="395"/>
      <c r="D109" s="387"/>
      <c r="E109" s="124"/>
      <c r="F109" s="357"/>
      <c r="H109" s="3"/>
      <c r="I109" s="389"/>
      <c r="J109" s="396"/>
      <c r="K109" s="388"/>
      <c r="L109" s="357"/>
      <c r="N109" s="389"/>
      <c r="O109" s="398"/>
      <c r="P109" s="399"/>
      <c r="Q109" s="406"/>
      <c r="R109" s="397"/>
      <c r="T109" s="391"/>
      <c r="U109" s="390"/>
      <c r="W109" s="397"/>
      <c r="X109" s="397"/>
      <c r="Y109" s="346"/>
      <c r="Z109" s="343"/>
      <c r="AA109" s="343"/>
      <c r="AB109" s="383"/>
      <c r="AC109" s="383"/>
      <c r="AD109" s="384"/>
      <c r="AE109" s="384"/>
      <c r="AF109" s="385"/>
      <c r="AG109" s="349"/>
      <c r="AH109" s="343"/>
      <c r="AI109" s="349"/>
      <c r="AJ109" s="349"/>
      <c r="AK109" s="339"/>
      <c r="AL109" s="385"/>
      <c r="AM109" s="339"/>
      <c r="AO109" s="386"/>
    </row>
    <row r="110" spans="1:41" ht="12.75" hidden="1">
      <c r="A110" s="387"/>
      <c r="B110" s="394"/>
      <c r="C110" s="395"/>
      <c r="D110" s="387"/>
      <c r="E110" s="124"/>
      <c r="F110" s="357"/>
      <c r="G110" s="394"/>
      <c r="H110" s="3"/>
      <c r="I110" s="389"/>
      <c r="J110" s="396"/>
      <c r="K110" s="388"/>
      <c r="L110" s="357"/>
      <c r="N110" s="389"/>
      <c r="O110" s="398"/>
      <c r="P110" s="399"/>
      <c r="Q110" s="406"/>
      <c r="R110" s="397"/>
      <c r="T110" s="391"/>
      <c r="U110" s="390"/>
      <c r="W110" s="397"/>
      <c r="X110" s="397"/>
      <c r="Y110" s="346"/>
      <c r="Z110" s="343"/>
      <c r="AA110" s="343"/>
      <c r="AB110" s="383"/>
      <c r="AC110" s="383"/>
      <c r="AD110" s="384"/>
      <c r="AE110" s="384"/>
      <c r="AF110" s="385"/>
      <c r="AG110" s="349"/>
      <c r="AH110" s="343"/>
      <c r="AI110" s="349"/>
      <c r="AJ110" s="349"/>
      <c r="AK110" s="339"/>
      <c r="AL110" s="385"/>
      <c r="AM110" s="339"/>
      <c r="AO110" s="386"/>
    </row>
    <row r="111" spans="1:41" ht="12.75" hidden="1">
      <c r="A111" s="387"/>
      <c r="B111" s="394"/>
      <c r="C111" s="395"/>
      <c r="D111" s="387"/>
      <c r="E111" s="124"/>
      <c r="F111" s="357"/>
      <c r="G111" s="394"/>
      <c r="H111" s="3"/>
      <c r="I111" s="389"/>
      <c r="J111" s="396"/>
      <c r="K111" s="388"/>
      <c r="L111" s="357"/>
      <c r="N111" s="389"/>
      <c r="O111" s="349"/>
      <c r="P111" s="247"/>
      <c r="Q111" s="342"/>
      <c r="R111" s="390"/>
      <c r="T111" s="391"/>
      <c r="U111" s="390"/>
      <c r="W111" s="390"/>
      <c r="X111" s="390"/>
      <c r="Y111" s="346"/>
      <c r="Z111" s="343"/>
      <c r="AA111" s="343"/>
      <c r="AB111" s="383"/>
      <c r="AC111" s="383"/>
      <c r="AD111" s="384"/>
      <c r="AE111" s="384"/>
      <c r="AF111" s="385"/>
      <c r="AG111" s="349"/>
      <c r="AH111" s="343"/>
      <c r="AI111" s="3"/>
      <c r="AJ111" s="349"/>
      <c r="AK111" s="339"/>
      <c r="AL111" s="385"/>
      <c r="AM111" s="339"/>
      <c r="AO111" s="386"/>
    </row>
    <row r="112" spans="1:41" ht="12.75" hidden="1">
      <c r="A112" s="387"/>
      <c r="B112" s="394"/>
      <c r="C112" s="395"/>
      <c r="D112" s="387"/>
      <c r="E112" s="124"/>
      <c r="F112" s="357"/>
      <c r="G112" s="394"/>
      <c r="H112" s="3"/>
      <c r="I112" s="389"/>
      <c r="J112" s="396"/>
      <c r="K112" s="388"/>
      <c r="L112" s="357"/>
      <c r="N112" s="389"/>
      <c r="O112" s="349"/>
      <c r="P112" s="247"/>
      <c r="Q112" s="406"/>
      <c r="R112" s="397"/>
      <c r="T112" s="391"/>
      <c r="U112" s="390"/>
      <c r="W112" s="397"/>
      <c r="X112" s="397"/>
      <c r="Y112" s="346"/>
      <c r="Z112" s="343"/>
      <c r="AA112" s="343"/>
      <c r="AB112" s="383"/>
      <c r="AC112" s="383"/>
      <c r="AD112" s="384"/>
      <c r="AE112" s="384"/>
      <c r="AF112" s="385"/>
      <c r="AG112" s="349"/>
      <c r="AH112" s="343"/>
      <c r="AI112" s="349"/>
      <c r="AJ112" s="349"/>
      <c r="AK112" s="339"/>
      <c r="AL112" s="385"/>
      <c r="AM112" s="339"/>
      <c r="AO112" s="386"/>
    </row>
    <row r="113" spans="1:41" ht="12.75" hidden="1">
      <c r="A113" s="387"/>
      <c r="B113" s="339"/>
      <c r="C113" s="340"/>
      <c r="D113" s="387"/>
      <c r="E113" s="124"/>
      <c r="F113" s="357"/>
      <c r="H113" s="3"/>
      <c r="I113" s="389"/>
      <c r="J113" s="396"/>
      <c r="K113" s="388"/>
      <c r="L113" s="357"/>
      <c r="N113" s="389"/>
      <c r="O113" s="349"/>
      <c r="P113" s="247"/>
      <c r="Q113" s="342"/>
      <c r="R113" s="390"/>
      <c r="T113" s="391"/>
      <c r="U113" s="390"/>
      <c r="W113" s="390"/>
      <c r="X113" s="390"/>
      <c r="Y113" s="346"/>
      <c r="Z113" s="343"/>
      <c r="AA113" s="343"/>
      <c r="AB113" s="383"/>
      <c r="AC113" s="383"/>
      <c r="AD113" s="384"/>
      <c r="AE113" s="384"/>
      <c r="AF113" s="385"/>
      <c r="AG113" s="349"/>
      <c r="AH113" s="343"/>
      <c r="AI113" s="349"/>
      <c r="AJ113" s="349"/>
      <c r="AK113" s="339"/>
      <c r="AL113" s="385"/>
      <c r="AM113" s="339"/>
      <c r="AO113" s="386"/>
    </row>
    <row r="114" spans="1:41" ht="12.75" hidden="1">
      <c r="A114" s="387"/>
      <c r="B114" s="394"/>
      <c r="C114" s="395"/>
      <c r="D114" s="387"/>
      <c r="E114" s="124"/>
      <c r="F114" s="357"/>
      <c r="G114" s="394"/>
      <c r="H114" s="3"/>
      <c r="I114" s="389"/>
      <c r="J114" s="349"/>
      <c r="K114" s="388"/>
      <c r="L114" s="357"/>
      <c r="N114" s="389"/>
      <c r="O114" s="398"/>
      <c r="P114" s="399"/>
      <c r="Q114" s="406"/>
      <c r="R114" s="397"/>
      <c r="T114" s="391"/>
      <c r="U114" s="390"/>
      <c r="W114" s="397"/>
      <c r="X114" s="397"/>
      <c r="Y114" s="346"/>
      <c r="Z114" s="343"/>
      <c r="AA114" s="343"/>
      <c r="AB114" s="383"/>
      <c r="AC114" s="383"/>
      <c r="AD114" s="384"/>
      <c r="AE114" s="384"/>
      <c r="AF114" s="385"/>
      <c r="AG114" s="349"/>
      <c r="AH114" s="343"/>
      <c r="AI114" s="349"/>
      <c r="AJ114" s="349"/>
      <c r="AK114" s="339"/>
      <c r="AL114" s="385"/>
      <c r="AM114" s="339"/>
      <c r="AO114" s="386"/>
    </row>
    <row r="115" spans="1:41" ht="12.75" hidden="1">
      <c r="A115" s="387"/>
      <c r="B115" s="394"/>
      <c r="C115" s="395"/>
      <c r="D115" s="387"/>
      <c r="E115" s="124"/>
      <c r="F115" s="357"/>
      <c r="G115" s="394"/>
      <c r="H115" s="3"/>
      <c r="I115" s="389"/>
      <c r="J115" s="349"/>
      <c r="K115" s="388"/>
      <c r="L115" s="357"/>
      <c r="N115" s="389"/>
      <c r="O115" s="398"/>
      <c r="P115" s="399"/>
      <c r="Q115" s="406"/>
      <c r="R115" s="397"/>
      <c r="T115" s="391"/>
      <c r="U115" s="390"/>
      <c r="W115" s="397"/>
      <c r="X115" s="397"/>
      <c r="Y115" s="346"/>
      <c r="Z115" s="343"/>
      <c r="AA115" s="343"/>
      <c r="AB115" s="383"/>
      <c r="AC115" s="383"/>
      <c r="AD115" s="384"/>
      <c r="AE115" s="384"/>
      <c r="AF115" s="385"/>
      <c r="AG115" s="349"/>
      <c r="AH115" s="343"/>
      <c r="AI115" s="349"/>
      <c r="AJ115" s="349"/>
      <c r="AK115" s="339"/>
      <c r="AL115" s="385"/>
      <c r="AM115" s="339"/>
      <c r="AO115" s="386"/>
    </row>
    <row r="116" spans="1:41" ht="12.75" hidden="1">
      <c r="A116" s="387"/>
      <c r="B116" s="394"/>
      <c r="C116" s="395"/>
      <c r="D116" s="387"/>
      <c r="E116" s="402"/>
      <c r="F116" s="403"/>
      <c r="G116" s="394"/>
      <c r="H116" s="3"/>
      <c r="I116" s="389"/>
      <c r="J116" s="349"/>
      <c r="K116" s="388"/>
      <c r="L116" s="357"/>
      <c r="M116" s="394"/>
      <c r="N116" s="389"/>
      <c r="O116" s="398"/>
      <c r="P116" s="399"/>
      <c r="Q116" s="406"/>
      <c r="R116" s="397"/>
      <c r="T116" s="391"/>
      <c r="U116" s="390"/>
      <c r="W116" s="397"/>
      <c r="X116" s="397"/>
      <c r="Y116" s="346"/>
      <c r="Z116" s="343"/>
      <c r="AA116" s="343"/>
      <c r="AB116" s="383"/>
      <c r="AC116" s="383"/>
      <c r="AD116" s="384"/>
      <c r="AE116" s="384"/>
      <c r="AF116" s="385"/>
      <c r="AG116" s="349"/>
      <c r="AH116" s="343"/>
      <c r="AI116" s="3"/>
      <c r="AJ116" s="349"/>
      <c r="AK116" s="339"/>
      <c r="AL116" s="385"/>
      <c r="AM116" s="339"/>
      <c r="AO116" s="386"/>
    </row>
    <row r="117" spans="1:41" ht="12.75" hidden="1">
      <c r="A117" s="387"/>
      <c r="B117" s="339"/>
      <c r="C117" s="340"/>
      <c r="D117" s="387"/>
      <c r="E117" s="124"/>
      <c r="F117" s="357"/>
      <c r="H117" s="3"/>
      <c r="I117" s="389"/>
      <c r="J117" s="349"/>
      <c r="K117" s="388"/>
      <c r="L117" s="357"/>
      <c r="N117" s="389"/>
      <c r="O117" s="349"/>
      <c r="P117" s="247"/>
      <c r="Q117" s="342"/>
      <c r="R117" s="390"/>
      <c r="T117" s="391"/>
      <c r="U117" s="390"/>
      <c r="W117" s="390"/>
      <c r="X117" s="390"/>
      <c r="Y117" s="346"/>
      <c r="Z117" s="343"/>
      <c r="AA117" s="343"/>
      <c r="AB117" s="383"/>
      <c r="AC117" s="383"/>
      <c r="AD117" s="384"/>
      <c r="AE117" s="384"/>
      <c r="AF117" s="385"/>
      <c r="AG117" s="349"/>
      <c r="AH117" s="343"/>
      <c r="AI117" s="3"/>
      <c r="AJ117" s="349"/>
      <c r="AK117" s="339"/>
      <c r="AL117" s="385"/>
      <c r="AM117" s="339"/>
      <c r="AO117" s="386"/>
    </row>
    <row r="118" spans="1:41" ht="12.75" hidden="1">
      <c r="A118" s="387"/>
      <c r="B118" s="394"/>
      <c r="C118" s="395"/>
      <c r="D118" s="387"/>
      <c r="E118" s="124"/>
      <c r="F118" s="357"/>
      <c r="H118" s="3"/>
      <c r="I118" s="389"/>
      <c r="J118" s="389"/>
      <c r="K118" s="388"/>
      <c r="L118" s="357"/>
      <c r="N118" s="389"/>
      <c r="O118" s="3"/>
      <c r="P118" s="3"/>
      <c r="Q118" s="406"/>
      <c r="R118" s="397"/>
      <c r="T118" s="391"/>
      <c r="U118" s="390"/>
      <c r="W118" s="397"/>
      <c r="X118" s="397"/>
      <c r="Y118" s="346"/>
      <c r="Z118" s="397"/>
      <c r="AA118" s="397"/>
      <c r="AB118" s="407"/>
      <c r="AC118" s="407"/>
      <c r="AD118" s="408"/>
      <c r="AE118" s="409"/>
      <c r="AF118" s="410"/>
      <c r="AG118" s="396"/>
      <c r="AH118" s="396"/>
      <c r="AI118" s="396"/>
      <c r="AJ118" s="396"/>
      <c r="AK118" s="396"/>
      <c r="AL118" s="396"/>
      <c r="AM118" s="411"/>
      <c r="AN118" s="411"/>
      <c r="AO118" s="412"/>
    </row>
    <row r="119" spans="1:41" ht="12.75" hidden="1">
      <c r="A119" s="387"/>
      <c r="B119" s="394"/>
      <c r="C119" s="395"/>
      <c r="D119" s="387"/>
      <c r="E119" s="402"/>
      <c r="F119" s="403"/>
      <c r="G119" s="394"/>
      <c r="H119" s="3"/>
      <c r="I119" s="389"/>
      <c r="J119" s="389"/>
      <c r="K119" s="388"/>
      <c r="L119" s="357"/>
      <c r="N119" s="389"/>
      <c r="O119" s="3"/>
      <c r="P119" s="3"/>
      <c r="Q119" s="406"/>
      <c r="R119" s="397"/>
      <c r="T119" s="391"/>
      <c r="U119" s="390"/>
      <c r="W119" s="397"/>
      <c r="X119" s="397"/>
      <c r="Y119" s="346"/>
      <c r="Z119" s="390"/>
      <c r="AA119" s="390"/>
      <c r="AB119" s="407"/>
      <c r="AC119" s="407"/>
      <c r="AD119" s="408"/>
      <c r="AE119" s="409"/>
      <c r="AF119" s="410"/>
      <c r="AG119" s="396"/>
      <c r="AH119" s="396"/>
      <c r="AI119" s="396"/>
      <c r="AJ119" s="396"/>
      <c r="AK119" s="396"/>
      <c r="AL119" s="396"/>
      <c r="AM119" s="411"/>
      <c r="AN119" s="411"/>
      <c r="AO119" s="412"/>
    </row>
    <row r="120" spans="1:41" ht="12.75" hidden="1">
      <c r="A120" s="387"/>
      <c r="B120" s="394"/>
      <c r="C120" s="395"/>
      <c r="D120" s="387"/>
      <c r="E120" s="124"/>
      <c r="F120" s="357"/>
      <c r="H120" s="3"/>
      <c r="I120" s="389"/>
      <c r="J120" s="389"/>
      <c r="K120" s="388"/>
      <c r="L120" s="357"/>
      <c r="N120" s="389"/>
      <c r="O120" s="3"/>
      <c r="P120" s="3"/>
      <c r="Q120" s="406"/>
      <c r="R120" s="397"/>
      <c r="T120" s="391"/>
      <c r="U120" s="390"/>
      <c r="W120" s="397"/>
      <c r="X120" s="397"/>
      <c r="Y120" s="346"/>
      <c r="Z120" s="397"/>
      <c r="AA120" s="397"/>
      <c r="AB120" s="407"/>
      <c r="AC120" s="407"/>
      <c r="AD120" s="408"/>
      <c r="AE120" s="409"/>
      <c r="AF120" s="410"/>
      <c r="AG120" s="396"/>
      <c r="AH120" s="396"/>
      <c r="AI120" s="396"/>
      <c r="AJ120" s="396"/>
      <c r="AK120" s="396"/>
      <c r="AL120" s="396"/>
      <c r="AM120" s="411"/>
      <c r="AN120" s="411"/>
      <c r="AO120" s="412"/>
    </row>
    <row r="121" spans="1:41" ht="12.75" hidden="1">
      <c r="A121" s="387"/>
      <c r="B121" s="394"/>
      <c r="C121" s="395"/>
      <c r="D121" s="401"/>
      <c r="E121" s="402"/>
      <c r="F121" s="403"/>
      <c r="G121" s="394"/>
      <c r="H121" s="3"/>
      <c r="I121" s="389"/>
      <c r="J121" s="389"/>
      <c r="K121" s="388"/>
      <c r="L121" s="357"/>
      <c r="N121" s="389"/>
      <c r="O121" s="3"/>
      <c r="P121" s="3"/>
      <c r="Q121" s="406"/>
      <c r="R121" s="397"/>
      <c r="T121" s="391"/>
      <c r="U121" s="390"/>
      <c r="W121" s="397"/>
      <c r="X121" s="397"/>
      <c r="Y121" s="346"/>
      <c r="Z121" s="397"/>
      <c r="AA121" s="397"/>
      <c r="AB121" s="407"/>
      <c r="AC121" s="407"/>
      <c r="AD121" s="408"/>
      <c r="AE121" s="409"/>
      <c r="AF121" s="410"/>
      <c r="AG121" s="396"/>
      <c r="AH121" s="396"/>
      <c r="AI121" s="396"/>
      <c r="AJ121" s="396"/>
      <c r="AK121" s="396"/>
      <c r="AL121" s="396"/>
      <c r="AM121" s="411"/>
      <c r="AN121" s="411"/>
      <c r="AO121" s="412"/>
    </row>
    <row r="122" spans="1:41" ht="12.75" hidden="1">
      <c r="A122" s="338"/>
      <c r="B122" s="394"/>
      <c r="C122" s="395"/>
      <c r="D122" s="387"/>
      <c r="E122" s="124"/>
      <c r="F122" s="357"/>
      <c r="H122" s="3"/>
      <c r="I122" s="389"/>
      <c r="J122" s="389"/>
      <c r="K122" s="388"/>
      <c r="L122" s="357"/>
      <c r="N122" s="389"/>
      <c r="O122" s="398"/>
      <c r="P122" s="399"/>
      <c r="Q122" s="392"/>
      <c r="R122" s="390"/>
      <c r="S122" s="393"/>
      <c r="T122" s="391"/>
      <c r="U122" s="393">
        <f>'exterior 2020'!$S122*'exterior 2020'!$T122</f>
        <v>0</v>
      </c>
      <c r="V122" s="393"/>
      <c r="W122" s="393"/>
      <c r="X122" s="393"/>
      <c r="Y122" s="346"/>
      <c r="Z122" s="343"/>
      <c r="AA122" s="343"/>
      <c r="AB122" s="383"/>
      <c r="AC122" s="383"/>
      <c r="AD122" s="384"/>
      <c r="AE122" s="384"/>
      <c r="AF122" s="385"/>
      <c r="AG122" s="349"/>
      <c r="AH122" s="343"/>
      <c r="AI122" s="349"/>
      <c r="AJ122" s="349"/>
      <c r="AK122" s="339"/>
      <c r="AL122" s="385"/>
      <c r="AM122" s="339"/>
      <c r="AO122" s="386"/>
    </row>
    <row r="123" spans="1:41" ht="12.75" hidden="1">
      <c r="A123" s="338"/>
      <c r="B123" s="394"/>
      <c r="C123" s="395"/>
      <c r="D123" s="387"/>
      <c r="E123" s="124"/>
      <c r="F123" s="357"/>
      <c r="H123" s="3"/>
      <c r="I123" s="389"/>
      <c r="J123" s="389"/>
      <c r="K123" s="388"/>
      <c r="L123" s="357"/>
      <c r="N123" s="389"/>
      <c r="O123" s="398"/>
      <c r="P123" s="399"/>
      <c r="Q123" s="392"/>
      <c r="R123" s="390"/>
      <c r="S123" s="393"/>
      <c r="T123" s="391"/>
      <c r="U123" s="393">
        <f>'exterior 2020'!$S123*'exterior 2020'!$T123</f>
        <v>0</v>
      </c>
      <c r="V123" s="393"/>
      <c r="W123" s="393"/>
      <c r="X123" s="393"/>
      <c r="Y123" s="346"/>
      <c r="Z123" s="343"/>
      <c r="AA123" s="343"/>
      <c r="AB123" s="383"/>
      <c r="AC123" s="383"/>
      <c r="AD123" s="384"/>
      <c r="AE123" s="384"/>
      <c r="AF123" s="385"/>
      <c r="AG123" s="349"/>
      <c r="AH123" s="343"/>
      <c r="AI123" s="349"/>
      <c r="AJ123" s="349"/>
      <c r="AK123" s="339"/>
      <c r="AL123" s="385"/>
      <c r="AM123" s="339"/>
      <c r="AO123" s="386"/>
    </row>
    <row r="124" spans="1:41" ht="12.75" hidden="1">
      <c r="A124" s="338"/>
      <c r="B124" s="394"/>
      <c r="C124" s="395"/>
      <c r="D124" s="387"/>
      <c r="E124" s="124"/>
      <c r="F124" s="357"/>
      <c r="H124" s="3"/>
      <c r="I124" s="389"/>
      <c r="J124" s="389"/>
      <c r="K124" s="388"/>
      <c r="L124" s="357"/>
      <c r="N124" s="389"/>
      <c r="O124" s="398"/>
      <c r="P124" s="399"/>
      <c r="Q124" s="392"/>
      <c r="R124" s="390"/>
      <c r="S124" s="393"/>
      <c r="T124" s="391"/>
      <c r="U124" s="393">
        <f>'exterior 2020'!$S124*'exterior 2020'!$T124</f>
        <v>0</v>
      </c>
      <c r="V124" s="393"/>
      <c r="W124" s="393"/>
      <c r="X124" s="393"/>
      <c r="Y124" s="346"/>
      <c r="Z124" s="343"/>
      <c r="AA124" s="343"/>
      <c r="AB124" s="383"/>
      <c r="AC124" s="383"/>
      <c r="AD124" s="384"/>
      <c r="AE124" s="384"/>
      <c r="AF124" s="385"/>
      <c r="AG124" s="349"/>
      <c r="AH124" s="343"/>
      <c r="AI124" s="349"/>
      <c r="AJ124" s="349"/>
      <c r="AK124" s="339"/>
      <c r="AL124" s="385"/>
      <c r="AM124" s="339"/>
      <c r="AO124" s="386"/>
    </row>
    <row r="125" spans="1:41" ht="12.75" hidden="1">
      <c r="A125" s="338"/>
      <c r="B125" s="394"/>
      <c r="C125" s="395"/>
      <c r="D125" s="387"/>
      <c r="E125" s="124"/>
      <c r="F125" s="357"/>
      <c r="H125" s="3"/>
      <c r="I125" s="389"/>
      <c r="J125" s="389"/>
      <c r="K125" s="388"/>
      <c r="L125" s="357"/>
      <c r="N125" s="389"/>
      <c r="O125" s="398"/>
      <c r="P125" s="399"/>
      <c r="Q125" s="392"/>
      <c r="R125" s="390"/>
      <c r="S125" s="393"/>
      <c r="T125" s="391"/>
      <c r="U125" s="393">
        <f>'exterior 2020'!$S125*'exterior 2020'!$T125</f>
        <v>0</v>
      </c>
      <c r="V125" s="393"/>
      <c r="W125" s="393"/>
      <c r="X125" s="393"/>
      <c r="Y125" s="346"/>
      <c r="Z125" s="343"/>
      <c r="AA125" s="343"/>
      <c r="AB125" s="383"/>
      <c r="AC125" s="383"/>
      <c r="AD125" s="384"/>
      <c r="AE125" s="384"/>
      <c r="AF125" s="385"/>
      <c r="AG125" s="349"/>
      <c r="AH125" s="343"/>
      <c r="AI125" s="349"/>
      <c r="AJ125" s="349"/>
      <c r="AK125" s="339"/>
      <c r="AL125" s="385"/>
      <c r="AM125" s="339"/>
      <c r="AO125" s="386"/>
    </row>
    <row r="126" spans="1:41" ht="12.75" hidden="1">
      <c r="A126" s="338"/>
      <c r="B126" s="394"/>
      <c r="C126" s="395"/>
      <c r="D126" s="387"/>
      <c r="E126" s="124"/>
      <c r="F126" s="357"/>
      <c r="H126" s="3"/>
      <c r="I126" s="389"/>
      <c r="J126" s="389"/>
      <c r="K126" s="388"/>
      <c r="L126" s="357"/>
      <c r="N126" s="389"/>
      <c r="O126" s="398"/>
      <c r="P126" s="399"/>
      <c r="Q126" s="392"/>
      <c r="R126" s="390"/>
      <c r="S126" s="393"/>
      <c r="T126" s="391"/>
      <c r="U126" s="393">
        <f>'exterior 2020'!$S126*'exterior 2020'!$T126</f>
        <v>0</v>
      </c>
      <c r="V126" s="393"/>
      <c r="W126" s="393"/>
      <c r="X126" s="393"/>
      <c r="Y126" s="346"/>
      <c r="Z126" s="343"/>
      <c r="AA126" s="343"/>
      <c r="AB126" s="383"/>
      <c r="AC126" s="383"/>
      <c r="AD126" s="384"/>
      <c r="AE126" s="384"/>
      <c r="AF126" s="385"/>
      <c r="AG126" s="349"/>
      <c r="AH126" s="343"/>
      <c r="AI126" s="349"/>
      <c r="AJ126" s="349"/>
      <c r="AK126" s="339"/>
      <c r="AL126" s="385"/>
      <c r="AM126" s="339"/>
      <c r="AO126" s="386"/>
    </row>
    <row r="127" spans="1:41" ht="12.75" hidden="1">
      <c r="A127" s="338"/>
      <c r="B127" s="394"/>
      <c r="C127" s="395"/>
      <c r="D127" s="387"/>
      <c r="E127" s="124"/>
      <c r="F127" s="357"/>
      <c r="H127" s="3"/>
      <c r="I127" s="389"/>
      <c r="J127" s="389"/>
      <c r="K127" s="388"/>
      <c r="L127" s="357"/>
      <c r="N127" s="389"/>
      <c r="O127" s="398"/>
      <c r="P127" s="399"/>
      <c r="Q127" s="392"/>
      <c r="R127" s="390"/>
      <c r="S127" s="393"/>
      <c r="T127" s="391"/>
      <c r="U127" s="393"/>
      <c r="V127" s="393"/>
      <c r="W127" s="393"/>
      <c r="X127" s="393"/>
      <c r="Y127" s="346"/>
      <c r="Z127" s="343"/>
      <c r="AA127" s="343"/>
      <c r="AB127" s="383"/>
      <c r="AC127" s="383"/>
      <c r="AD127" s="384"/>
      <c r="AE127" s="384"/>
      <c r="AF127" s="385"/>
      <c r="AG127" s="349"/>
      <c r="AH127" s="343"/>
      <c r="AI127" s="349"/>
      <c r="AJ127" s="349"/>
      <c r="AK127" s="339"/>
      <c r="AL127" s="385"/>
      <c r="AM127" s="339"/>
      <c r="AO127" s="386"/>
    </row>
    <row r="128" spans="1:41" ht="12.75" hidden="1">
      <c r="A128" s="413"/>
      <c r="B128" s="414"/>
      <c r="C128" s="415"/>
      <c r="D128" s="416"/>
      <c r="E128" s="417"/>
      <c r="F128" s="418"/>
      <c r="G128" s="419"/>
      <c r="H128" s="420"/>
      <c r="I128" s="421"/>
      <c r="J128" s="421"/>
      <c r="K128" s="422"/>
      <c r="L128" s="418"/>
      <c r="M128" s="419"/>
      <c r="N128" s="421"/>
      <c r="O128" s="423"/>
      <c r="P128" s="424"/>
      <c r="Q128" s="425"/>
      <c r="R128" s="426"/>
      <c r="S128" s="427"/>
      <c r="T128" s="428"/>
      <c r="U128" s="427"/>
      <c r="V128" s="427"/>
      <c r="W128" s="427"/>
      <c r="X128" s="427"/>
      <c r="Y128" s="346"/>
      <c r="Z128" s="343"/>
      <c r="AA128" s="343"/>
      <c r="AB128" s="383"/>
      <c r="AC128" s="383"/>
      <c r="AD128" s="384"/>
      <c r="AE128" s="384"/>
      <c r="AF128" s="385"/>
      <c r="AG128" s="349"/>
      <c r="AH128" s="343"/>
      <c r="AI128" s="349"/>
      <c r="AJ128" s="349"/>
      <c r="AK128" s="339"/>
      <c r="AL128" s="385"/>
      <c r="AM128" s="339"/>
      <c r="AO128" s="386"/>
    </row>
    <row r="129" spans="1:41" ht="18" hidden="1">
      <c r="A129" s="233" t="s">
        <v>2316</v>
      </c>
      <c r="B129" s="3"/>
      <c r="C129" s="429"/>
      <c r="D129" s="376"/>
      <c r="E129" s="377"/>
      <c r="F129" s="3"/>
      <c r="G129" s="3"/>
      <c r="H129" s="3"/>
      <c r="I129" s="3"/>
      <c r="J129" s="378" t="s">
        <v>2310</v>
      </c>
      <c r="K129" s="378" t="s">
        <v>2310</v>
      </c>
      <c r="L129" s="3"/>
      <c r="M129" s="3"/>
      <c r="N129" s="3"/>
      <c r="O129" s="379"/>
      <c r="P129" s="247"/>
      <c r="Q129" s="380"/>
      <c r="R129" s="342"/>
      <c r="S129" s="430"/>
      <c r="T129" s="381"/>
      <c r="U129" s="382"/>
      <c r="V129" s="342"/>
      <c r="W129" s="342"/>
      <c r="X129" s="342"/>
      <c r="Y129" s="346"/>
      <c r="Z129" s="343"/>
      <c r="AA129" s="343"/>
      <c r="AB129" s="383"/>
      <c r="AC129" s="383"/>
      <c r="AD129" s="384"/>
      <c r="AE129" s="384"/>
      <c r="AF129" s="385"/>
      <c r="AG129" s="349"/>
      <c r="AH129" s="343"/>
      <c r="AI129" s="349"/>
      <c r="AJ129" s="349"/>
      <c r="AK129" s="339"/>
      <c r="AL129" s="385"/>
      <c r="AM129" s="339"/>
      <c r="AO129" s="386"/>
    </row>
    <row r="130" spans="1:41" ht="89.25">
      <c r="A130" s="431">
        <v>43829</v>
      </c>
      <c r="B130" s="3" t="s">
        <v>2317</v>
      </c>
      <c r="C130" s="432">
        <v>8</v>
      </c>
      <c r="D130" s="433">
        <v>43844</v>
      </c>
      <c r="E130" s="377"/>
      <c r="F130" s="3" t="s">
        <v>2318</v>
      </c>
      <c r="G130" s="3" t="s">
        <v>2319</v>
      </c>
      <c r="H130" s="3" t="s">
        <v>2320</v>
      </c>
      <c r="I130" s="3" t="s">
        <v>2058</v>
      </c>
      <c r="J130" s="380" t="s">
        <v>2321</v>
      </c>
      <c r="K130" s="66">
        <v>43881</v>
      </c>
      <c r="L130" s="3" t="s">
        <v>2059</v>
      </c>
      <c r="M130" s="3" t="s">
        <v>2322</v>
      </c>
      <c r="N130" s="3" t="s">
        <v>2323</v>
      </c>
      <c r="O130" s="379" t="s">
        <v>2324</v>
      </c>
      <c r="P130" s="247" t="s">
        <v>2325</v>
      </c>
      <c r="Q130" s="380">
        <v>2.5</v>
      </c>
      <c r="R130" s="342">
        <v>400</v>
      </c>
      <c r="S130" s="430">
        <v>1000</v>
      </c>
      <c r="T130" s="381">
        <v>7.65224</v>
      </c>
      <c r="U130" s="343">
        <v>7652.24</v>
      </c>
      <c r="V130" s="342">
        <v>7652.24</v>
      </c>
      <c r="W130" s="342">
        <v>0</v>
      </c>
      <c r="X130" s="342">
        <v>0</v>
      </c>
      <c r="Y130" s="346">
        <v>7652.24</v>
      </c>
      <c r="Z130" s="343">
        <v>388.6</v>
      </c>
      <c r="AA130" s="343">
        <v>2973.660464</v>
      </c>
      <c r="AB130" s="383">
        <v>0</v>
      </c>
      <c r="AC130" s="383">
        <v>0</v>
      </c>
      <c r="AD130" s="384">
        <v>0</v>
      </c>
      <c r="AE130" s="384">
        <v>162488055578</v>
      </c>
      <c r="AF130" s="385">
        <v>43829</v>
      </c>
      <c r="AG130" s="349" t="s">
        <v>2326</v>
      </c>
      <c r="AH130" s="343" t="s">
        <v>2327</v>
      </c>
      <c r="AI130" s="349"/>
      <c r="AJ130" s="349" t="s">
        <v>2328</v>
      </c>
      <c r="AK130" s="339" t="s">
        <v>2321</v>
      </c>
      <c r="AL130" s="385">
        <v>43881</v>
      </c>
      <c r="AM130" s="339" t="s">
        <v>2329</v>
      </c>
      <c r="AN130" s="352" t="s">
        <v>2322</v>
      </c>
      <c r="AO130" s="386" t="s">
        <v>2320</v>
      </c>
    </row>
    <row r="131" spans="1:41" ht="89.25">
      <c r="A131" s="431">
        <v>43829</v>
      </c>
      <c r="B131" s="3" t="s">
        <v>2330</v>
      </c>
      <c r="C131" s="432">
        <v>16</v>
      </c>
      <c r="D131" s="433">
        <v>43850</v>
      </c>
      <c r="E131" s="377"/>
      <c r="F131" s="3" t="s">
        <v>2331</v>
      </c>
      <c r="G131" s="3" t="s">
        <v>2332</v>
      </c>
      <c r="H131" s="3" t="s">
        <v>2333</v>
      </c>
      <c r="I131" s="3" t="s">
        <v>2058</v>
      </c>
      <c r="J131" s="380" t="s">
        <v>2334</v>
      </c>
      <c r="K131" s="66">
        <v>43882</v>
      </c>
      <c r="L131" s="3" t="s">
        <v>2059</v>
      </c>
      <c r="M131" s="3" t="s">
        <v>2322</v>
      </c>
      <c r="N131" s="3" t="s">
        <v>2323</v>
      </c>
      <c r="O131" s="379" t="s">
        <v>2324</v>
      </c>
      <c r="P131" s="247" t="s">
        <v>2335</v>
      </c>
      <c r="Q131" s="380">
        <v>2.5</v>
      </c>
      <c r="R131" s="342">
        <v>400</v>
      </c>
      <c r="S131" s="430">
        <v>1000</v>
      </c>
      <c r="T131" s="381">
        <v>7.65224</v>
      </c>
      <c r="U131" s="343">
        <v>7652.24</v>
      </c>
      <c r="V131" s="342">
        <v>7652.24</v>
      </c>
      <c r="W131" s="342">
        <v>0</v>
      </c>
      <c r="X131" s="342">
        <v>0</v>
      </c>
      <c r="Y131" s="346">
        <v>7652.24</v>
      </c>
      <c r="Z131" s="343">
        <v>579</v>
      </c>
      <c r="AA131" s="343">
        <v>4430.64696</v>
      </c>
      <c r="AB131" s="383">
        <v>0</v>
      </c>
      <c r="AC131" s="383">
        <v>0</v>
      </c>
      <c r="AD131" s="384">
        <v>0</v>
      </c>
      <c r="AE131" s="384">
        <v>17482460709</v>
      </c>
      <c r="AF131" s="385">
        <v>43829</v>
      </c>
      <c r="AG131" s="349" t="s">
        <v>2336</v>
      </c>
      <c r="AH131" s="343" t="s">
        <v>2327</v>
      </c>
      <c r="AI131" s="349"/>
      <c r="AJ131" s="349" t="s">
        <v>2328</v>
      </c>
      <c r="AK131" s="339" t="s">
        <v>2334</v>
      </c>
      <c r="AL131" s="385">
        <v>43882</v>
      </c>
      <c r="AM131" s="339" t="s">
        <v>2329</v>
      </c>
      <c r="AN131" s="352" t="s">
        <v>2322</v>
      </c>
      <c r="AO131" s="386" t="s">
        <v>2333</v>
      </c>
    </row>
    <row r="132" spans="1:41" ht="42" customHeight="1">
      <c r="A132" s="431">
        <v>43829</v>
      </c>
      <c r="B132" s="3" t="s">
        <v>2337</v>
      </c>
      <c r="C132" s="432">
        <v>14</v>
      </c>
      <c r="D132" s="433">
        <v>43843</v>
      </c>
      <c r="E132" s="377"/>
      <c r="F132" s="431" t="s">
        <v>2338</v>
      </c>
      <c r="G132" s="431" t="s">
        <v>2339</v>
      </c>
      <c r="H132" s="431" t="s">
        <v>2340</v>
      </c>
      <c r="I132" s="3" t="s">
        <v>2058</v>
      </c>
      <c r="J132" s="380" t="s">
        <v>2341</v>
      </c>
      <c r="K132" s="66">
        <v>43885</v>
      </c>
      <c r="L132" s="3" t="s">
        <v>2059</v>
      </c>
      <c r="M132" s="3" t="s">
        <v>2322</v>
      </c>
      <c r="N132" s="3" t="s">
        <v>2342</v>
      </c>
      <c r="O132" s="379" t="s">
        <v>2343</v>
      </c>
      <c r="P132" s="247" t="s">
        <v>2344</v>
      </c>
      <c r="Q132" s="380">
        <v>2.5</v>
      </c>
      <c r="R132" s="342">
        <v>400</v>
      </c>
      <c r="S132" s="430">
        <v>1000</v>
      </c>
      <c r="T132" s="381">
        <v>7.65224</v>
      </c>
      <c r="U132" s="343">
        <v>7652.24</v>
      </c>
      <c r="V132" s="342">
        <v>7652.24</v>
      </c>
      <c r="W132" s="342">
        <v>0</v>
      </c>
      <c r="X132" s="342">
        <v>0</v>
      </c>
      <c r="Y132" s="346">
        <v>7652.24</v>
      </c>
      <c r="Z132" s="343">
        <v>386.4</v>
      </c>
      <c r="AA132" s="343">
        <v>2956.825536</v>
      </c>
      <c r="AB132" s="383">
        <v>0</v>
      </c>
      <c r="AC132" s="383">
        <v>0</v>
      </c>
      <c r="AD132" s="384">
        <v>0</v>
      </c>
      <c r="AE132" s="384">
        <v>62412441108</v>
      </c>
      <c r="AF132" s="385">
        <v>43832</v>
      </c>
      <c r="AG132" s="349" t="s">
        <v>2345</v>
      </c>
      <c r="AH132" s="343" t="s">
        <v>2327</v>
      </c>
      <c r="AI132" s="349"/>
      <c r="AJ132" s="349" t="s">
        <v>2328</v>
      </c>
      <c r="AK132" s="339" t="s">
        <v>2341</v>
      </c>
      <c r="AL132" s="385">
        <v>43885</v>
      </c>
      <c r="AM132" s="339" t="s">
        <v>2329</v>
      </c>
      <c r="AN132" s="352" t="s">
        <v>2346</v>
      </c>
      <c r="AO132" s="386" t="s">
        <v>2340</v>
      </c>
    </row>
    <row r="133" spans="1:41" ht="76.5">
      <c r="A133" s="431">
        <v>43833</v>
      </c>
      <c r="B133" s="3" t="s">
        <v>2347</v>
      </c>
      <c r="C133" s="432">
        <v>11</v>
      </c>
      <c r="D133" s="433">
        <v>43852</v>
      </c>
      <c r="E133" s="377"/>
      <c r="F133" s="3" t="s">
        <v>2348</v>
      </c>
      <c r="G133" s="3" t="s">
        <v>2349</v>
      </c>
      <c r="H133" s="3" t="s">
        <v>2350</v>
      </c>
      <c r="I133" s="3" t="s">
        <v>2058</v>
      </c>
      <c r="J133" s="380" t="s">
        <v>2351</v>
      </c>
      <c r="K133" s="66">
        <v>43886</v>
      </c>
      <c r="L133" s="3" t="s">
        <v>2059</v>
      </c>
      <c r="M133" s="3" t="s">
        <v>2352</v>
      </c>
      <c r="N133" s="3" t="s">
        <v>2353</v>
      </c>
      <c r="O133" s="379" t="s">
        <v>2354</v>
      </c>
      <c r="P133" s="247" t="s">
        <v>2355</v>
      </c>
      <c r="Q133" s="380">
        <v>4.5</v>
      </c>
      <c r="R133" s="342">
        <v>54.629</v>
      </c>
      <c r="S133" s="430">
        <v>245.8305</v>
      </c>
      <c r="T133" s="381">
        <v>7.65224</v>
      </c>
      <c r="U133" s="343">
        <v>1881.15</v>
      </c>
      <c r="V133" s="342">
        <v>1881.15</v>
      </c>
      <c r="W133" s="342">
        <v>0</v>
      </c>
      <c r="X133" s="342">
        <v>0</v>
      </c>
      <c r="Y133" s="346">
        <v>1881.15</v>
      </c>
      <c r="Z133" s="343">
        <v>696.2</v>
      </c>
      <c r="AA133" s="343">
        <v>5327.489488</v>
      </c>
      <c r="AB133" s="383">
        <v>0</v>
      </c>
      <c r="AC133" s="383">
        <v>0</v>
      </c>
      <c r="AD133" s="384">
        <v>0</v>
      </c>
      <c r="AE133" s="384" t="s">
        <v>2150</v>
      </c>
      <c r="AF133" s="385">
        <v>43833</v>
      </c>
      <c r="AG133" s="349" t="s">
        <v>2356</v>
      </c>
      <c r="AH133" s="343" t="s">
        <v>2357</v>
      </c>
      <c r="AI133" s="349"/>
      <c r="AJ133" s="349" t="s">
        <v>2358</v>
      </c>
      <c r="AK133" s="339" t="s">
        <v>2351</v>
      </c>
      <c r="AL133" s="385">
        <v>43886</v>
      </c>
      <c r="AM133" s="339" t="s">
        <v>2329</v>
      </c>
      <c r="AN133" s="352" t="s">
        <v>1310</v>
      </c>
      <c r="AO133" s="386" t="s">
        <v>2359</v>
      </c>
    </row>
    <row r="134" spans="1:41" ht="89.25">
      <c r="A134" s="431">
        <v>43837</v>
      </c>
      <c r="B134" s="3" t="s">
        <v>2360</v>
      </c>
      <c r="C134" s="432">
        <v>24</v>
      </c>
      <c r="D134" s="433">
        <v>43867</v>
      </c>
      <c r="E134" s="377"/>
      <c r="F134" s="3" t="s">
        <v>2361</v>
      </c>
      <c r="G134" s="3" t="s">
        <v>2362</v>
      </c>
      <c r="H134" s="3" t="s">
        <v>2363</v>
      </c>
      <c r="I134" s="3" t="s">
        <v>2058</v>
      </c>
      <c r="J134" s="380" t="s">
        <v>2364</v>
      </c>
      <c r="K134" s="66">
        <v>43887</v>
      </c>
      <c r="L134" s="3" t="s">
        <v>2059</v>
      </c>
      <c r="M134" s="3" t="s">
        <v>2365</v>
      </c>
      <c r="N134" s="3" t="s">
        <v>2366</v>
      </c>
      <c r="O134" s="379" t="s">
        <v>2367</v>
      </c>
      <c r="P134" s="247" t="s">
        <v>2368</v>
      </c>
      <c r="Q134" s="380">
        <v>2.5</v>
      </c>
      <c r="R134" s="342">
        <v>400</v>
      </c>
      <c r="S134" s="430">
        <v>1000</v>
      </c>
      <c r="T134" s="381">
        <v>7.65224</v>
      </c>
      <c r="U134" s="343">
        <v>7652.24</v>
      </c>
      <c r="V134" s="342">
        <v>7652.24</v>
      </c>
      <c r="W134" s="342">
        <v>0</v>
      </c>
      <c r="X134" s="342">
        <v>0</v>
      </c>
      <c r="Y134" s="346">
        <v>7652.24</v>
      </c>
      <c r="Z134" s="343">
        <v>451.34</v>
      </c>
      <c r="AA134" s="343">
        <v>3453.7620015999996</v>
      </c>
      <c r="AB134" s="383">
        <v>0</v>
      </c>
      <c r="AC134" s="383">
        <v>0</v>
      </c>
      <c r="AD134" s="384">
        <v>0</v>
      </c>
      <c r="AE134" s="384" t="s">
        <v>2369</v>
      </c>
      <c r="AF134" s="385">
        <v>43843</v>
      </c>
      <c r="AG134" s="349" t="s">
        <v>2370</v>
      </c>
      <c r="AH134" s="343" t="s">
        <v>2371</v>
      </c>
      <c r="AI134" s="349"/>
      <c r="AJ134" s="349" t="s">
        <v>2372</v>
      </c>
      <c r="AK134" s="339" t="s">
        <v>2364</v>
      </c>
      <c r="AL134" s="385">
        <v>43887</v>
      </c>
      <c r="AM134" s="339" t="s">
        <v>2329</v>
      </c>
      <c r="AN134" s="352" t="s">
        <v>2365</v>
      </c>
      <c r="AO134" s="386" t="s">
        <v>2363</v>
      </c>
    </row>
    <row r="135" spans="1:41" ht="127.5">
      <c r="A135" s="431">
        <v>43812</v>
      </c>
      <c r="B135" s="431" t="s">
        <v>2373</v>
      </c>
      <c r="C135" s="432">
        <v>26</v>
      </c>
      <c r="D135" s="433">
        <v>43833</v>
      </c>
      <c r="E135" s="431"/>
      <c r="F135" s="431" t="s">
        <v>2374</v>
      </c>
      <c r="G135" s="431" t="s">
        <v>2375</v>
      </c>
      <c r="H135" s="431" t="s">
        <v>2376</v>
      </c>
      <c r="I135" s="3" t="s">
        <v>2058</v>
      </c>
      <c r="J135" s="380" t="s">
        <v>2377</v>
      </c>
      <c r="K135" s="66">
        <v>43892</v>
      </c>
      <c r="L135" s="431" t="s">
        <v>2378</v>
      </c>
      <c r="M135" s="431" t="s">
        <v>2379</v>
      </c>
      <c r="N135" s="3" t="s">
        <v>2380</v>
      </c>
      <c r="O135" s="434" t="s">
        <v>2381</v>
      </c>
      <c r="P135" s="434" t="s">
        <v>2382</v>
      </c>
      <c r="Q135" s="380">
        <v>11.5</v>
      </c>
      <c r="R135" s="342">
        <v>54.93</v>
      </c>
      <c r="S135" s="430">
        <v>631.695</v>
      </c>
      <c r="T135" s="381">
        <v>7.65224</v>
      </c>
      <c r="U135" s="343">
        <v>4833.92</v>
      </c>
      <c r="V135" s="342">
        <v>4833.92</v>
      </c>
      <c r="W135" s="342">
        <v>0</v>
      </c>
      <c r="X135" s="342">
        <v>0</v>
      </c>
      <c r="Y135" s="346">
        <v>4833.92</v>
      </c>
      <c r="Z135" s="343">
        <v>0</v>
      </c>
      <c r="AA135" s="343">
        <v>0</v>
      </c>
      <c r="AB135" s="383">
        <v>0</v>
      </c>
      <c r="AC135" s="383"/>
      <c r="AD135" s="384">
        <v>0</v>
      </c>
      <c r="AE135" s="384"/>
      <c r="AF135" s="385"/>
      <c r="AG135" s="349"/>
      <c r="AH135" s="343"/>
      <c r="AI135" s="349"/>
      <c r="AJ135" s="349"/>
      <c r="AK135" s="339"/>
      <c r="AL135" s="385"/>
      <c r="AM135" s="339"/>
      <c r="AO135" s="386"/>
    </row>
    <row r="136" spans="1:41" ht="89.25">
      <c r="A136" s="431">
        <v>43836</v>
      </c>
      <c r="B136" s="3" t="s">
        <v>2383</v>
      </c>
      <c r="C136" s="432">
        <v>41</v>
      </c>
      <c r="D136" s="433">
        <v>43861</v>
      </c>
      <c r="E136" s="377"/>
      <c r="F136" s="3" t="s">
        <v>2384</v>
      </c>
      <c r="G136" s="3" t="s">
        <v>2385</v>
      </c>
      <c r="H136" s="431" t="s">
        <v>2386</v>
      </c>
      <c r="I136" s="3" t="s">
        <v>2058</v>
      </c>
      <c r="J136" s="380" t="s">
        <v>2387</v>
      </c>
      <c r="K136" s="66">
        <v>43892</v>
      </c>
      <c r="L136" s="431" t="s">
        <v>2378</v>
      </c>
      <c r="M136" s="431" t="s">
        <v>2388</v>
      </c>
      <c r="N136" s="3" t="s">
        <v>2389</v>
      </c>
      <c r="O136" s="434" t="s">
        <v>2390</v>
      </c>
      <c r="P136" s="434" t="s">
        <v>2391</v>
      </c>
      <c r="Q136" s="380">
        <v>2.5</v>
      </c>
      <c r="R136" s="342">
        <v>400</v>
      </c>
      <c r="S136" s="430">
        <v>1000</v>
      </c>
      <c r="T136" s="381">
        <v>7.65224</v>
      </c>
      <c r="U136" s="343">
        <v>7652.24</v>
      </c>
      <c r="V136" s="342">
        <v>7652.24</v>
      </c>
      <c r="W136" s="342">
        <v>0</v>
      </c>
      <c r="X136" s="342">
        <v>0</v>
      </c>
      <c r="Y136" s="346">
        <v>7652.24</v>
      </c>
      <c r="Z136" s="343">
        <v>263.55</v>
      </c>
      <c r="AA136" s="343">
        <v>2016.747852</v>
      </c>
      <c r="AB136" s="383">
        <v>0</v>
      </c>
      <c r="AC136" s="383">
        <v>0</v>
      </c>
      <c r="AD136" s="384">
        <v>0</v>
      </c>
      <c r="AE136" s="384" t="s">
        <v>2392</v>
      </c>
      <c r="AF136" s="385">
        <v>43838</v>
      </c>
      <c r="AG136" s="349" t="s">
        <v>2393</v>
      </c>
      <c r="AH136" s="343" t="s">
        <v>2371</v>
      </c>
      <c r="AI136" s="349"/>
      <c r="AJ136" s="349" t="s">
        <v>2372</v>
      </c>
      <c r="AK136" s="339" t="s">
        <v>2387</v>
      </c>
      <c r="AL136" s="385">
        <v>43892</v>
      </c>
      <c r="AM136" s="339" t="s">
        <v>2394</v>
      </c>
      <c r="AN136" s="352" t="s">
        <v>2395</v>
      </c>
      <c r="AO136" s="386" t="s">
        <v>2386</v>
      </c>
    </row>
    <row r="137" spans="1:41" ht="51">
      <c r="A137" s="431">
        <v>43867</v>
      </c>
      <c r="B137" s="3" t="s">
        <v>2396</v>
      </c>
      <c r="C137" s="432">
        <v>18</v>
      </c>
      <c r="D137" s="433">
        <v>43871</v>
      </c>
      <c r="E137" s="377"/>
      <c r="F137" s="3" t="s">
        <v>2397</v>
      </c>
      <c r="G137" s="3" t="s">
        <v>2398</v>
      </c>
      <c r="H137" s="3" t="s">
        <v>2399</v>
      </c>
      <c r="I137" s="3" t="s">
        <v>2058</v>
      </c>
      <c r="J137" s="380" t="s">
        <v>2400</v>
      </c>
      <c r="K137" s="66">
        <v>43895</v>
      </c>
      <c r="L137" s="3" t="s">
        <v>2401</v>
      </c>
      <c r="M137" s="3" t="s">
        <v>2402</v>
      </c>
      <c r="N137" s="3" t="s">
        <v>2403</v>
      </c>
      <c r="O137" s="379" t="s">
        <v>2404</v>
      </c>
      <c r="P137" s="247" t="s">
        <v>2405</v>
      </c>
      <c r="Q137" s="380">
        <v>1.5</v>
      </c>
      <c r="R137" s="342">
        <v>350</v>
      </c>
      <c r="S137" s="430">
        <v>525</v>
      </c>
      <c r="T137" s="381">
        <v>7.65224</v>
      </c>
      <c r="U137" s="343">
        <v>4017.43</v>
      </c>
      <c r="V137" s="342">
        <v>4017.43</v>
      </c>
      <c r="W137" s="342">
        <v>0</v>
      </c>
      <c r="X137" s="342">
        <v>0</v>
      </c>
      <c r="Y137" s="346">
        <v>4017.43</v>
      </c>
      <c r="Z137" s="343">
        <v>0</v>
      </c>
      <c r="AA137" s="343">
        <v>0</v>
      </c>
      <c r="AB137" s="383">
        <v>0</v>
      </c>
      <c r="AC137" s="383">
        <v>0</v>
      </c>
      <c r="AD137" s="384">
        <v>0</v>
      </c>
      <c r="AE137" s="384"/>
      <c r="AF137" s="385"/>
      <c r="AG137" s="349"/>
      <c r="AH137" s="343"/>
      <c r="AI137" s="349"/>
      <c r="AJ137" s="349"/>
      <c r="AK137" s="339"/>
      <c r="AL137" s="385"/>
      <c r="AM137" s="339"/>
      <c r="AO137" s="386"/>
    </row>
    <row r="138" spans="1:41" ht="63.75">
      <c r="A138" s="431">
        <v>43852</v>
      </c>
      <c r="B138" s="3" t="s">
        <v>2406</v>
      </c>
      <c r="C138" s="432">
        <v>2</v>
      </c>
      <c r="D138" s="433">
        <v>43861</v>
      </c>
      <c r="E138" s="377"/>
      <c r="F138" s="3" t="s">
        <v>2407</v>
      </c>
      <c r="G138" s="3" t="s">
        <v>2408</v>
      </c>
      <c r="H138" s="3" t="s">
        <v>2409</v>
      </c>
      <c r="I138" s="3" t="s">
        <v>2058</v>
      </c>
      <c r="J138" s="380" t="s">
        <v>1428</v>
      </c>
      <c r="K138" s="66">
        <v>43895</v>
      </c>
      <c r="L138" s="3" t="s">
        <v>1628</v>
      </c>
      <c r="M138" s="3" t="s">
        <v>2410</v>
      </c>
      <c r="N138" s="3" t="s">
        <v>2411</v>
      </c>
      <c r="O138" s="379" t="s">
        <v>2412</v>
      </c>
      <c r="P138" s="247" t="s">
        <v>2413</v>
      </c>
      <c r="Q138" s="380">
        <v>1.5</v>
      </c>
      <c r="R138" s="342">
        <v>400</v>
      </c>
      <c r="S138" s="430">
        <v>600</v>
      </c>
      <c r="T138" s="381">
        <v>7.65224</v>
      </c>
      <c r="U138" s="343">
        <v>4591.34</v>
      </c>
      <c r="V138" s="342">
        <v>4591.34</v>
      </c>
      <c r="W138" s="342">
        <v>0</v>
      </c>
      <c r="X138" s="342">
        <v>0</v>
      </c>
      <c r="Y138" s="346">
        <v>4591.34</v>
      </c>
      <c r="Z138" s="343">
        <v>162.97</v>
      </c>
      <c r="AA138" s="343">
        <v>1247.0855528</v>
      </c>
      <c r="AB138" s="383">
        <v>0</v>
      </c>
      <c r="AC138" s="383">
        <v>0</v>
      </c>
      <c r="AD138" s="384">
        <v>0</v>
      </c>
      <c r="AE138" s="384">
        <v>15583</v>
      </c>
      <c r="AF138" s="385">
        <v>43857</v>
      </c>
      <c r="AG138" s="349" t="s">
        <v>2414</v>
      </c>
      <c r="AH138" s="343" t="s">
        <v>2415</v>
      </c>
      <c r="AI138" s="349"/>
      <c r="AJ138" s="349" t="s">
        <v>2416</v>
      </c>
      <c r="AK138" s="339" t="s">
        <v>1428</v>
      </c>
      <c r="AL138" s="385">
        <v>43895</v>
      </c>
      <c r="AM138" s="339" t="s">
        <v>2329</v>
      </c>
      <c r="AN138" s="352" t="s">
        <v>2410</v>
      </c>
      <c r="AO138" s="386" t="s">
        <v>2409</v>
      </c>
    </row>
    <row r="139" spans="1:41" ht="76.5">
      <c r="A139" s="431">
        <v>43794</v>
      </c>
      <c r="B139" s="3" t="s">
        <v>2417</v>
      </c>
      <c r="C139" s="432">
        <v>22</v>
      </c>
      <c r="D139" s="433">
        <v>43854</v>
      </c>
      <c r="E139" s="435"/>
      <c r="F139" s="3" t="s">
        <v>2418</v>
      </c>
      <c r="G139" s="3" t="s">
        <v>2419</v>
      </c>
      <c r="H139" s="3" t="s">
        <v>2420</v>
      </c>
      <c r="I139" s="3" t="s">
        <v>2058</v>
      </c>
      <c r="J139" s="380" t="s">
        <v>1465</v>
      </c>
      <c r="K139" s="66">
        <v>43895</v>
      </c>
      <c r="L139" s="3" t="s">
        <v>2421</v>
      </c>
      <c r="M139" s="3" t="s">
        <v>2422</v>
      </c>
      <c r="N139" s="3" t="s">
        <v>2423</v>
      </c>
      <c r="O139" s="379" t="s">
        <v>2424</v>
      </c>
      <c r="P139" s="247" t="s">
        <v>2425</v>
      </c>
      <c r="Q139" s="380">
        <v>20</v>
      </c>
      <c r="R139" s="342">
        <v>54.66</v>
      </c>
      <c r="S139" s="430">
        <v>1093.1999999999998</v>
      </c>
      <c r="T139" s="381">
        <v>7.65224</v>
      </c>
      <c r="U139" s="343">
        <v>8365.66</v>
      </c>
      <c r="V139" s="342">
        <v>8365.66</v>
      </c>
      <c r="W139" s="342">
        <v>0</v>
      </c>
      <c r="X139" s="342">
        <v>0</v>
      </c>
      <c r="Y139" s="346">
        <v>8365.66</v>
      </c>
      <c r="Z139" s="343">
        <v>0</v>
      </c>
      <c r="AA139" s="343">
        <v>0</v>
      </c>
      <c r="AB139" s="347">
        <v>0</v>
      </c>
      <c r="AC139" s="347">
        <v>0</v>
      </c>
      <c r="AD139" s="348">
        <v>0</v>
      </c>
      <c r="AE139" s="348"/>
      <c r="AF139" s="343"/>
      <c r="AG139" s="349"/>
      <c r="AH139" s="349"/>
      <c r="AI139" s="349"/>
      <c r="AJ139" s="349"/>
      <c r="AK139" s="339"/>
      <c r="AL139" s="350"/>
      <c r="AM139" s="350"/>
      <c r="AN139" s="350"/>
      <c r="AO139" s="351"/>
    </row>
    <row r="140" spans="1:41" ht="76.5">
      <c r="A140" s="387">
        <v>43803</v>
      </c>
      <c r="B140" s="339" t="s">
        <v>2426</v>
      </c>
      <c r="C140" s="340">
        <v>27</v>
      </c>
      <c r="D140" s="387">
        <v>43843</v>
      </c>
      <c r="E140" s="436"/>
      <c r="F140" s="437" t="s">
        <v>2427</v>
      </c>
      <c r="G140" s="339" t="s">
        <v>2428</v>
      </c>
      <c r="H140" s="339" t="s">
        <v>2429</v>
      </c>
      <c r="I140" s="394" t="s">
        <v>2058</v>
      </c>
      <c r="J140" s="349" t="s">
        <v>1759</v>
      </c>
      <c r="K140" s="125">
        <v>43896</v>
      </c>
      <c r="L140" s="339" t="s">
        <v>2059</v>
      </c>
      <c r="M140" s="339" t="s">
        <v>2430</v>
      </c>
      <c r="N140" s="339" t="s">
        <v>2431</v>
      </c>
      <c r="O140" s="349" t="s">
        <v>2432</v>
      </c>
      <c r="P140" s="341" t="s">
        <v>2433</v>
      </c>
      <c r="Q140" s="342">
        <v>1.5</v>
      </c>
      <c r="R140" s="343">
        <v>400</v>
      </c>
      <c r="S140" s="430">
        <v>600</v>
      </c>
      <c r="T140" s="438">
        <v>7.65224</v>
      </c>
      <c r="U140" s="343">
        <v>4591.34</v>
      </c>
      <c r="V140" s="343">
        <v>4591.34</v>
      </c>
      <c r="W140" s="439">
        <v>0</v>
      </c>
      <c r="X140" s="343">
        <v>0</v>
      </c>
      <c r="Y140" s="346">
        <v>4591.34</v>
      </c>
      <c r="Z140" s="343">
        <v>0</v>
      </c>
      <c r="AA140" s="343">
        <v>0</v>
      </c>
      <c r="AB140" s="347">
        <v>0</v>
      </c>
      <c r="AC140" s="347">
        <v>0</v>
      </c>
      <c r="AD140" s="348">
        <v>0</v>
      </c>
      <c r="AE140" s="348"/>
      <c r="AF140" s="343"/>
      <c r="AG140" s="349"/>
      <c r="AH140" s="349"/>
      <c r="AI140" s="349"/>
      <c r="AJ140" s="349"/>
      <c r="AK140" s="339"/>
      <c r="AL140" s="350"/>
      <c r="AM140" s="350"/>
      <c r="AN140" s="350"/>
      <c r="AO140" s="351"/>
    </row>
    <row r="141" spans="1:41" ht="89.25">
      <c r="A141" s="387">
        <v>43794</v>
      </c>
      <c r="B141" s="339" t="s">
        <v>2434</v>
      </c>
      <c r="C141" s="340">
        <v>13</v>
      </c>
      <c r="D141" s="387">
        <v>44185</v>
      </c>
      <c r="E141" s="436"/>
      <c r="F141" s="437" t="s">
        <v>2435</v>
      </c>
      <c r="G141" s="440" t="s">
        <v>2436</v>
      </c>
      <c r="H141" s="440" t="s">
        <v>2437</v>
      </c>
      <c r="I141" s="394" t="s">
        <v>2058</v>
      </c>
      <c r="J141" s="349" t="s">
        <v>2438</v>
      </c>
      <c r="K141" s="125">
        <v>43900</v>
      </c>
      <c r="L141" s="339" t="s">
        <v>2439</v>
      </c>
      <c r="M141" s="339" t="s">
        <v>2440</v>
      </c>
      <c r="N141" s="339" t="s">
        <v>2441</v>
      </c>
      <c r="O141" s="441" t="s">
        <v>2442</v>
      </c>
      <c r="P141" s="341" t="s">
        <v>2443</v>
      </c>
      <c r="Q141" s="342">
        <v>20</v>
      </c>
      <c r="R141" s="343">
        <v>57.792</v>
      </c>
      <c r="S141" s="430">
        <v>1155.8400000000001</v>
      </c>
      <c r="T141" s="438">
        <v>7.65224</v>
      </c>
      <c r="U141" s="442">
        <v>8844.77</v>
      </c>
      <c r="V141" s="343">
        <v>8844.77</v>
      </c>
      <c r="W141" s="439">
        <v>0</v>
      </c>
      <c r="X141" s="343">
        <v>0</v>
      </c>
      <c r="Y141" s="346">
        <v>8844.77</v>
      </c>
      <c r="Z141" s="343">
        <v>0</v>
      </c>
      <c r="AA141" s="343">
        <v>0</v>
      </c>
      <c r="AB141" s="347">
        <v>0</v>
      </c>
      <c r="AC141" s="347"/>
      <c r="AD141" s="348">
        <v>0</v>
      </c>
      <c r="AE141" s="348"/>
      <c r="AF141" s="343"/>
      <c r="AG141" s="349"/>
      <c r="AH141" s="349"/>
      <c r="AI141" s="349"/>
      <c r="AJ141" s="349"/>
      <c r="AK141" s="339"/>
      <c r="AL141" s="350"/>
      <c r="AM141" s="350"/>
      <c r="AN141" s="350"/>
      <c r="AO141" s="351"/>
    </row>
    <row r="142" spans="1:41" ht="51">
      <c r="A142" s="338">
        <v>43829</v>
      </c>
      <c r="B142" s="339" t="s">
        <v>2444</v>
      </c>
      <c r="C142" s="340">
        <v>11</v>
      </c>
      <c r="D142" s="387">
        <v>43843</v>
      </c>
      <c r="E142" s="443"/>
      <c r="F142" s="437" t="s">
        <v>2445</v>
      </c>
      <c r="G142" s="440" t="s">
        <v>2446</v>
      </c>
      <c r="H142" s="440" t="s">
        <v>2447</v>
      </c>
      <c r="I142" s="339" t="s">
        <v>2058</v>
      </c>
      <c r="J142" s="349" t="s">
        <v>316</v>
      </c>
      <c r="K142" s="125">
        <v>43901</v>
      </c>
      <c r="L142" s="339" t="s">
        <v>2448</v>
      </c>
      <c r="M142" s="339" t="s">
        <v>2346</v>
      </c>
      <c r="N142" s="339" t="s">
        <v>2342</v>
      </c>
      <c r="O142" s="349" t="s">
        <v>2449</v>
      </c>
      <c r="P142" s="247" t="s">
        <v>2450</v>
      </c>
      <c r="Q142" s="342">
        <v>2.5</v>
      </c>
      <c r="R142" s="343">
        <v>400</v>
      </c>
      <c r="S142" s="430">
        <v>1000</v>
      </c>
      <c r="T142" s="438">
        <v>7.65224</v>
      </c>
      <c r="U142" s="442">
        <v>7652.24</v>
      </c>
      <c r="V142" s="343">
        <v>7652.24</v>
      </c>
      <c r="W142" s="439">
        <v>0</v>
      </c>
      <c r="X142" s="343">
        <v>0</v>
      </c>
      <c r="Y142" s="346">
        <v>7652.24</v>
      </c>
      <c r="Z142" s="343">
        <v>776.81</v>
      </c>
      <c r="AA142" s="343">
        <v>5944.3365544</v>
      </c>
      <c r="AB142" s="347">
        <v>0</v>
      </c>
      <c r="AC142" s="347">
        <v>0</v>
      </c>
      <c r="AD142" s="348">
        <v>0</v>
      </c>
      <c r="AE142" s="348" t="s">
        <v>2150</v>
      </c>
      <c r="AF142" s="343">
        <v>43831</v>
      </c>
      <c r="AG142" s="349" t="s">
        <v>2451</v>
      </c>
      <c r="AH142" s="349" t="s">
        <v>2327</v>
      </c>
      <c r="AI142" s="349"/>
      <c r="AJ142" s="349" t="s">
        <v>2328</v>
      </c>
      <c r="AK142" s="339" t="s">
        <v>316</v>
      </c>
      <c r="AL142" s="350">
        <v>43901</v>
      </c>
      <c r="AM142" s="350" t="s">
        <v>2329</v>
      </c>
      <c r="AN142" s="350" t="s">
        <v>2346</v>
      </c>
      <c r="AO142" s="351" t="s">
        <v>2447</v>
      </c>
    </row>
    <row r="143" spans="1:41" ht="63.75">
      <c r="A143" s="387">
        <v>43886</v>
      </c>
      <c r="B143" s="339" t="s">
        <v>2452</v>
      </c>
      <c r="C143" s="340" t="s">
        <v>355</v>
      </c>
      <c r="D143" s="387">
        <v>43894</v>
      </c>
      <c r="E143" s="436"/>
      <c r="F143" s="437" t="s">
        <v>2453</v>
      </c>
      <c r="G143" s="437" t="s">
        <v>2454</v>
      </c>
      <c r="H143" s="437" t="s">
        <v>2455</v>
      </c>
      <c r="I143" s="437" t="s">
        <v>2058</v>
      </c>
      <c r="J143" s="349" t="s">
        <v>2456</v>
      </c>
      <c r="K143" s="125">
        <v>43901</v>
      </c>
      <c r="L143" s="339" t="s">
        <v>1655</v>
      </c>
      <c r="M143" s="339" t="s">
        <v>2457</v>
      </c>
      <c r="N143" s="339" t="s">
        <v>2458</v>
      </c>
      <c r="O143" s="349" t="s">
        <v>2459</v>
      </c>
      <c r="P143" s="341" t="s">
        <v>2460</v>
      </c>
      <c r="Q143" s="342">
        <v>2.5</v>
      </c>
      <c r="R143" s="343">
        <v>54.93</v>
      </c>
      <c r="S143" s="430">
        <v>137.32</v>
      </c>
      <c r="T143" s="438">
        <v>7.64393</v>
      </c>
      <c r="U143" s="442">
        <v>1049.66</v>
      </c>
      <c r="V143" s="343">
        <v>1049.66</v>
      </c>
      <c r="W143" s="382">
        <v>0</v>
      </c>
      <c r="X143" s="343">
        <v>0</v>
      </c>
      <c r="Y143" s="346">
        <v>1049.66</v>
      </c>
      <c r="Z143" s="343">
        <v>0</v>
      </c>
      <c r="AA143" s="343">
        <v>0</v>
      </c>
      <c r="AB143" s="347">
        <v>0</v>
      </c>
      <c r="AC143" s="347">
        <v>0</v>
      </c>
      <c r="AD143" s="348">
        <v>0</v>
      </c>
      <c r="AE143" s="348"/>
      <c r="AF143" s="343"/>
      <c r="AG143" s="349"/>
      <c r="AH143" s="349"/>
      <c r="AI143" s="349"/>
      <c r="AJ143" s="349"/>
      <c r="AK143" s="339"/>
      <c r="AL143" s="350"/>
      <c r="AM143" s="350"/>
      <c r="AN143" s="350"/>
      <c r="AO143" s="351"/>
    </row>
    <row r="144" spans="1:41" ht="51">
      <c r="A144" s="387">
        <v>43886</v>
      </c>
      <c r="B144" s="339" t="s">
        <v>2461</v>
      </c>
      <c r="C144" s="340">
        <v>4</v>
      </c>
      <c r="D144" s="387">
        <v>43892</v>
      </c>
      <c r="E144" s="443"/>
      <c r="F144" s="437" t="s">
        <v>2462</v>
      </c>
      <c r="G144" s="437" t="s">
        <v>2463</v>
      </c>
      <c r="H144" s="437" t="s">
        <v>2464</v>
      </c>
      <c r="I144" s="437" t="s">
        <v>2058</v>
      </c>
      <c r="J144" s="349" t="s">
        <v>2465</v>
      </c>
      <c r="K144" s="125">
        <v>43906</v>
      </c>
      <c r="L144" s="339" t="s">
        <v>2466</v>
      </c>
      <c r="M144" s="339" t="s">
        <v>2467</v>
      </c>
      <c r="N144" s="339" t="s">
        <v>2468</v>
      </c>
      <c r="O144" s="349" t="s">
        <v>2469</v>
      </c>
      <c r="P144" s="341" t="s">
        <v>2470</v>
      </c>
      <c r="Q144" s="342">
        <v>1.5</v>
      </c>
      <c r="R144" s="343">
        <v>350</v>
      </c>
      <c r="S144" s="444">
        <v>525</v>
      </c>
      <c r="T144" s="438">
        <v>7.64319</v>
      </c>
      <c r="U144" s="442">
        <v>4012.67</v>
      </c>
      <c r="V144" s="343">
        <v>4012.67</v>
      </c>
      <c r="W144" s="343">
        <v>0</v>
      </c>
      <c r="X144" s="343">
        <v>0</v>
      </c>
      <c r="Y144" s="346">
        <v>4012.67</v>
      </c>
      <c r="Z144" s="343">
        <v>0</v>
      </c>
      <c r="AA144" s="343">
        <v>0</v>
      </c>
      <c r="AB144" s="347">
        <v>0</v>
      </c>
      <c r="AC144" s="347">
        <v>0</v>
      </c>
      <c r="AD144" s="348">
        <v>0</v>
      </c>
      <c r="AE144" s="348"/>
      <c r="AF144" s="343"/>
      <c r="AG144" s="349"/>
      <c r="AH144" s="349"/>
      <c r="AI144" s="349"/>
      <c r="AJ144" s="349"/>
      <c r="AK144" s="339"/>
      <c r="AL144" s="350"/>
      <c r="AM144" s="350"/>
      <c r="AN144" s="350"/>
      <c r="AO144" s="351"/>
    </row>
    <row r="145" spans="1:41" ht="51">
      <c r="A145" s="387">
        <v>30</v>
      </c>
      <c r="B145" s="339" t="s">
        <v>2471</v>
      </c>
      <c r="C145" s="340">
        <v>57</v>
      </c>
      <c r="D145" s="387">
        <v>43868</v>
      </c>
      <c r="E145" s="443"/>
      <c r="F145" s="437" t="s">
        <v>2472</v>
      </c>
      <c r="G145" s="437" t="s">
        <v>2473</v>
      </c>
      <c r="H145" s="437" t="s">
        <v>2474</v>
      </c>
      <c r="I145" s="437" t="s">
        <v>2058</v>
      </c>
      <c r="J145" s="349" t="s">
        <v>37</v>
      </c>
      <c r="K145" s="125">
        <v>43908</v>
      </c>
      <c r="L145" s="339" t="s">
        <v>2475</v>
      </c>
      <c r="M145" s="339" t="s">
        <v>2476</v>
      </c>
      <c r="N145" s="339" t="s">
        <v>2477</v>
      </c>
      <c r="O145" s="349" t="s">
        <v>2478</v>
      </c>
      <c r="P145" s="341" t="s">
        <v>2479</v>
      </c>
      <c r="Q145" s="342">
        <v>0.5</v>
      </c>
      <c r="R145" s="343">
        <v>400</v>
      </c>
      <c r="S145" s="444">
        <v>200</v>
      </c>
      <c r="T145" s="438">
        <v>7.64393</v>
      </c>
      <c r="U145" s="445">
        <v>1528.786</v>
      </c>
      <c r="V145" s="343">
        <v>1528.786</v>
      </c>
      <c r="W145" s="343">
        <v>0</v>
      </c>
      <c r="X145" s="343">
        <v>0</v>
      </c>
      <c r="Y145" s="346">
        <v>1528.786</v>
      </c>
      <c r="Z145" s="343">
        <v>0</v>
      </c>
      <c r="AA145" s="343">
        <v>0</v>
      </c>
      <c r="AB145" s="347">
        <v>0</v>
      </c>
      <c r="AC145" s="347">
        <v>0</v>
      </c>
      <c r="AD145" s="348">
        <v>0</v>
      </c>
      <c r="AE145" s="348"/>
      <c r="AF145" s="343"/>
      <c r="AG145" s="349"/>
      <c r="AH145" s="349"/>
      <c r="AI145" s="349"/>
      <c r="AJ145" s="349"/>
      <c r="AK145" s="339"/>
      <c r="AL145" s="350"/>
      <c r="AM145" s="350"/>
      <c r="AN145" s="350"/>
      <c r="AO145" s="351"/>
    </row>
    <row r="146" spans="1:41" ht="51">
      <c r="A146" s="387">
        <v>43866</v>
      </c>
      <c r="B146" s="339" t="s">
        <v>2480</v>
      </c>
      <c r="C146" s="340">
        <v>58</v>
      </c>
      <c r="D146" s="387">
        <v>43872</v>
      </c>
      <c r="E146" s="446"/>
      <c r="F146" s="394" t="s">
        <v>2481</v>
      </c>
      <c r="G146" s="440" t="s">
        <v>2482</v>
      </c>
      <c r="H146" s="440" t="s">
        <v>2474</v>
      </c>
      <c r="I146" s="394" t="s">
        <v>2058</v>
      </c>
      <c r="J146" s="349" t="s">
        <v>37</v>
      </c>
      <c r="K146" s="125">
        <v>43908</v>
      </c>
      <c r="L146" s="339" t="s">
        <v>1655</v>
      </c>
      <c r="M146" s="339" t="s">
        <v>2483</v>
      </c>
      <c r="N146" s="339" t="s">
        <v>2484</v>
      </c>
      <c r="O146" s="349" t="s">
        <v>2485</v>
      </c>
      <c r="P146" s="447" t="s">
        <v>2486</v>
      </c>
      <c r="Q146" s="342">
        <v>1.5</v>
      </c>
      <c r="R146" s="343">
        <v>400</v>
      </c>
      <c r="S146" s="430">
        <v>600</v>
      </c>
      <c r="T146" s="438">
        <v>7.64393</v>
      </c>
      <c r="U146" s="442">
        <v>4586.358</v>
      </c>
      <c r="V146" s="343">
        <v>4586.358</v>
      </c>
      <c r="W146" s="343">
        <v>0</v>
      </c>
      <c r="X146" s="343">
        <v>0</v>
      </c>
      <c r="Y146" s="346">
        <v>4586.358</v>
      </c>
      <c r="Z146" s="343">
        <v>0</v>
      </c>
      <c r="AA146" s="343">
        <v>0</v>
      </c>
      <c r="AB146" s="347">
        <v>0</v>
      </c>
      <c r="AC146" s="347">
        <v>0</v>
      </c>
      <c r="AD146" s="348">
        <v>0</v>
      </c>
      <c r="AE146" s="348"/>
      <c r="AF146" s="343"/>
      <c r="AG146" s="349"/>
      <c r="AH146" s="349"/>
      <c r="AI146" s="349"/>
      <c r="AJ146" s="349"/>
      <c r="AK146" s="339"/>
      <c r="AL146" s="350"/>
      <c r="AM146" s="350"/>
      <c r="AN146" s="350"/>
      <c r="AO146" s="351"/>
    </row>
    <row r="147" spans="1:41" ht="89.25">
      <c r="A147" s="387">
        <v>43886</v>
      </c>
      <c r="B147" s="339" t="s">
        <v>2487</v>
      </c>
      <c r="C147" s="340">
        <v>15</v>
      </c>
      <c r="D147" s="387">
        <v>43895</v>
      </c>
      <c r="E147" s="446"/>
      <c r="F147" s="394" t="s">
        <v>2488</v>
      </c>
      <c r="G147" s="339" t="s">
        <v>2489</v>
      </c>
      <c r="H147" s="339" t="s">
        <v>2490</v>
      </c>
      <c r="I147" s="394" t="s">
        <v>2058</v>
      </c>
      <c r="J147" s="349" t="s">
        <v>72</v>
      </c>
      <c r="K147" s="125">
        <v>43910</v>
      </c>
      <c r="L147" s="339" t="s">
        <v>1655</v>
      </c>
      <c r="M147" s="339" t="s">
        <v>2491</v>
      </c>
      <c r="N147" s="339" t="s">
        <v>2492</v>
      </c>
      <c r="O147" s="349" t="s">
        <v>2493</v>
      </c>
      <c r="P147" s="341" t="s">
        <v>2494</v>
      </c>
      <c r="Q147" s="342">
        <v>5.5</v>
      </c>
      <c r="R147" s="343">
        <v>400</v>
      </c>
      <c r="S147" s="430">
        <v>2200</v>
      </c>
      <c r="T147" s="438">
        <v>7.67884</v>
      </c>
      <c r="U147" s="442">
        <v>16893.448</v>
      </c>
      <c r="V147" s="343">
        <v>16893.448</v>
      </c>
      <c r="W147" s="343">
        <v>0</v>
      </c>
      <c r="X147" s="343">
        <v>0</v>
      </c>
      <c r="Y147" s="346">
        <v>16893.448</v>
      </c>
      <c r="Z147" s="343">
        <v>0</v>
      </c>
      <c r="AA147" s="343">
        <v>0</v>
      </c>
      <c r="AB147" s="347">
        <v>0</v>
      </c>
      <c r="AC147" s="347">
        <v>0</v>
      </c>
      <c r="AD147" s="348">
        <v>0</v>
      </c>
      <c r="AE147" s="348"/>
      <c r="AF147" s="343"/>
      <c r="AG147" s="349"/>
      <c r="AH147" s="349"/>
      <c r="AI147" s="349"/>
      <c r="AJ147" s="349"/>
      <c r="AK147" s="339"/>
      <c r="AL147" s="350"/>
      <c r="AM147" s="350"/>
      <c r="AN147" s="350"/>
      <c r="AO147" s="351"/>
    </row>
    <row r="148" spans="1:41" ht="63.75">
      <c r="A148" s="387">
        <v>43839</v>
      </c>
      <c r="B148" s="339" t="s">
        <v>2495</v>
      </c>
      <c r="C148" s="340">
        <v>12</v>
      </c>
      <c r="D148" s="387">
        <v>43841</v>
      </c>
      <c r="E148" s="446"/>
      <c r="F148" s="394" t="s">
        <v>163</v>
      </c>
      <c r="G148" s="440" t="s">
        <v>2496</v>
      </c>
      <c r="H148" s="440" t="s">
        <v>2497</v>
      </c>
      <c r="I148" s="394" t="s">
        <v>2058</v>
      </c>
      <c r="J148" s="349" t="s">
        <v>98</v>
      </c>
      <c r="K148" s="125">
        <v>43915</v>
      </c>
      <c r="L148" s="339" t="s">
        <v>2059</v>
      </c>
      <c r="M148" s="339" t="s">
        <v>2498</v>
      </c>
      <c r="N148" s="339" t="s">
        <v>2499</v>
      </c>
      <c r="O148" s="349" t="s">
        <v>2500</v>
      </c>
      <c r="P148" s="341" t="s">
        <v>2501</v>
      </c>
      <c r="Q148" s="342">
        <v>2.5</v>
      </c>
      <c r="R148" s="343">
        <v>400</v>
      </c>
      <c r="S148" s="430">
        <v>1000</v>
      </c>
      <c r="T148" s="438">
        <v>7.64393</v>
      </c>
      <c r="U148" s="442">
        <v>7643.93</v>
      </c>
      <c r="V148" s="343">
        <v>7643.93</v>
      </c>
      <c r="W148" s="343">
        <v>0</v>
      </c>
      <c r="X148" s="343">
        <v>0</v>
      </c>
      <c r="Y148" s="346">
        <v>7643.93</v>
      </c>
      <c r="Z148" s="343">
        <v>374.34</v>
      </c>
      <c r="AA148" s="343">
        <v>2861.4287562</v>
      </c>
      <c r="AB148" s="347">
        <v>0</v>
      </c>
      <c r="AC148" s="347">
        <v>0</v>
      </c>
      <c r="AD148" s="348">
        <v>0</v>
      </c>
      <c r="AE148" s="348" t="s">
        <v>2502</v>
      </c>
      <c r="AF148" s="343">
        <v>43832</v>
      </c>
      <c r="AG148" s="349" t="s">
        <v>2503</v>
      </c>
      <c r="AH148" s="349" t="s">
        <v>2371</v>
      </c>
      <c r="AI148" s="349"/>
      <c r="AJ148" s="349" t="s">
        <v>2328</v>
      </c>
      <c r="AK148" s="339" t="s">
        <v>98</v>
      </c>
      <c r="AL148" s="350">
        <v>43915</v>
      </c>
      <c r="AM148" s="350" t="s">
        <v>2329</v>
      </c>
      <c r="AN148" s="350" t="s">
        <v>2498</v>
      </c>
      <c r="AO148" s="351" t="s">
        <v>2497</v>
      </c>
    </row>
    <row r="149" spans="1:41" ht="89.25">
      <c r="A149" s="387">
        <v>43852</v>
      </c>
      <c r="B149" s="339" t="s">
        <v>2504</v>
      </c>
      <c r="C149" s="340">
        <v>30</v>
      </c>
      <c r="D149" s="387">
        <v>43868</v>
      </c>
      <c r="E149" s="446"/>
      <c r="F149" s="394" t="s">
        <v>2505</v>
      </c>
      <c r="G149" s="440" t="s">
        <v>2506</v>
      </c>
      <c r="H149" s="440" t="s">
        <v>2507</v>
      </c>
      <c r="I149" s="394" t="s">
        <v>2058</v>
      </c>
      <c r="J149" s="349" t="s">
        <v>104</v>
      </c>
      <c r="K149" s="125">
        <v>43915</v>
      </c>
      <c r="L149" s="339" t="s">
        <v>1628</v>
      </c>
      <c r="M149" s="339" t="s">
        <v>2508</v>
      </c>
      <c r="N149" s="339" t="s">
        <v>2509</v>
      </c>
      <c r="O149" s="441" t="s">
        <v>2510</v>
      </c>
      <c r="P149" s="341" t="s">
        <v>2511</v>
      </c>
      <c r="Q149" s="342">
        <v>1.5</v>
      </c>
      <c r="R149" s="343">
        <v>400</v>
      </c>
      <c r="S149" s="430">
        <v>600</v>
      </c>
      <c r="T149" s="438">
        <v>7.65224</v>
      </c>
      <c r="U149" s="442">
        <v>4591.34</v>
      </c>
      <c r="V149" s="343">
        <v>4591.34</v>
      </c>
      <c r="W149" s="343">
        <v>0</v>
      </c>
      <c r="X149" s="343">
        <v>0</v>
      </c>
      <c r="Y149" s="346">
        <v>4591.34</v>
      </c>
      <c r="Z149" s="343">
        <v>510.91</v>
      </c>
      <c r="AA149" s="343">
        <v>3909.6059384</v>
      </c>
      <c r="AB149" s="347">
        <v>0</v>
      </c>
      <c r="AC149" s="347">
        <v>0</v>
      </c>
      <c r="AD149" s="348">
        <v>0</v>
      </c>
      <c r="AE149" s="348" t="s">
        <v>2512</v>
      </c>
      <c r="AF149" s="343">
        <v>43852</v>
      </c>
      <c r="AG149" s="349" t="s">
        <v>2513</v>
      </c>
      <c r="AH149" s="349" t="s">
        <v>2327</v>
      </c>
      <c r="AI149" s="349"/>
      <c r="AJ149" s="349" t="s">
        <v>2328</v>
      </c>
      <c r="AK149" s="339" t="s">
        <v>104</v>
      </c>
      <c r="AL149" s="350">
        <v>43915</v>
      </c>
      <c r="AM149" s="350" t="s">
        <v>2514</v>
      </c>
      <c r="AN149" s="350" t="s">
        <v>2515</v>
      </c>
      <c r="AO149" s="351" t="s">
        <v>2516</v>
      </c>
    </row>
    <row r="150" spans="1:41" ht="89.25">
      <c r="A150" s="387">
        <v>43868</v>
      </c>
      <c r="B150" s="339" t="s">
        <v>2517</v>
      </c>
      <c r="C150" s="340">
        <v>31</v>
      </c>
      <c r="D150" s="387">
        <v>43873</v>
      </c>
      <c r="E150" s="446"/>
      <c r="F150" s="394" t="s">
        <v>2518</v>
      </c>
      <c r="G150" s="440" t="s">
        <v>2519</v>
      </c>
      <c r="H150" s="440" t="s">
        <v>2507</v>
      </c>
      <c r="I150" s="394" t="s">
        <v>2058</v>
      </c>
      <c r="J150" s="349" t="s">
        <v>104</v>
      </c>
      <c r="K150" s="125">
        <v>43915</v>
      </c>
      <c r="L150" s="339" t="s">
        <v>1628</v>
      </c>
      <c r="M150" s="339" t="s">
        <v>2520</v>
      </c>
      <c r="N150" s="339" t="s">
        <v>2521</v>
      </c>
      <c r="O150" s="441" t="s">
        <v>2522</v>
      </c>
      <c r="P150" s="341" t="s">
        <v>2523</v>
      </c>
      <c r="Q150" s="342">
        <v>3.5</v>
      </c>
      <c r="R150" s="343">
        <v>400</v>
      </c>
      <c r="S150" s="430">
        <v>1400</v>
      </c>
      <c r="T150" s="438">
        <v>7.65224</v>
      </c>
      <c r="U150" s="442">
        <v>10713.14</v>
      </c>
      <c r="V150" s="343">
        <v>10713.14</v>
      </c>
      <c r="W150" s="343">
        <v>0</v>
      </c>
      <c r="X150" s="343">
        <v>0</v>
      </c>
      <c r="Y150" s="346">
        <v>10713.14</v>
      </c>
      <c r="Z150" s="343">
        <v>794.38</v>
      </c>
      <c r="AA150" s="343">
        <v>6078.7864112</v>
      </c>
      <c r="AB150" s="347">
        <v>0</v>
      </c>
      <c r="AC150" s="347">
        <v>0</v>
      </c>
      <c r="AD150" s="348">
        <v>0</v>
      </c>
      <c r="AE150" s="348" t="s">
        <v>2512</v>
      </c>
      <c r="AF150" s="343">
        <v>43865</v>
      </c>
      <c r="AG150" s="349" t="s">
        <v>2524</v>
      </c>
      <c r="AH150" s="349" t="s">
        <v>2327</v>
      </c>
      <c r="AI150" s="349"/>
      <c r="AJ150" s="349" t="s">
        <v>2328</v>
      </c>
      <c r="AK150" s="339" t="s">
        <v>104</v>
      </c>
      <c r="AL150" s="350">
        <v>43915</v>
      </c>
      <c r="AM150" s="350" t="s">
        <v>2514</v>
      </c>
      <c r="AN150" s="350" t="s">
        <v>2525</v>
      </c>
      <c r="AO150" s="351" t="s">
        <v>2520</v>
      </c>
    </row>
    <row r="151" spans="1:41" ht="51">
      <c r="A151" s="338">
        <v>43874</v>
      </c>
      <c r="B151" s="339" t="s">
        <v>2526</v>
      </c>
      <c r="C151" s="340">
        <v>19</v>
      </c>
      <c r="D151" s="125">
        <v>43888</v>
      </c>
      <c r="E151" s="124"/>
      <c r="F151" s="339" t="s">
        <v>2397</v>
      </c>
      <c r="G151" s="339" t="s">
        <v>2527</v>
      </c>
      <c r="H151" s="3" t="s">
        <v>2528</v>
      </c>
      <c r="I151" s="339" t="s">
        <v>2058</v>
      </c>
      <c r="J151" s="349" t="s">
        <v>106</v>
      </c>
      <c r="K151" s="125">
        <v>43915</v>
      </c>
      <c r="L151" s="339" t="s">
        <v>2529</v>
      </c>
      <c r="M151" s="339" t="s">
        <v>2530</v>
      </c>
      <c r="N151" s="339" t="s">
        <v>2531</v>
      </c>
      <c r="O151" s="341" t="s">
        <v>2532</v>
      </c>
      <c r="P151" s="247" t="s">
        <v>2533</v>
      </c>
      <c r="Q151" s="342">
        <v>1</v>
      </c>
      <c r="R151" s="343">
        <v>54.9</v>
      </c>
      <c r="S151" s="344">
        <v>54.9</v>
      </c>
      <c r="T151" s="345">
        <v>7.64393</v>
      </c>
      <c r="U151" s="343">
        <v>419.652</v>
      </c>
      <c r="V151" s="343">
        <v>419.652</v>
      </c>
      <c r="W151" s="343">
        <v>0</v>
      </c>
      <c r="X151" s="343">
        <v>0</v>
      </c>
      <c r="Y151" s="346">
        <v>419.652</v>
      </c>
      <c r="Z151" s="343">
        <v>0</v>
      </c>
      <c r="AA151" s="343">
        <v>0</v>
      </c>
      <c r="AB151" s="347">
        <v>0</v>
      </c>
      <c r="AC151" s="347">
        <v>0</v>
      </c>
      <c r="AD151" s="348">
        <v>0</v>
      </c>
      <c r="AE151" s="348"/>
      <c r="AF151" s="343"/>
      <c r="AG151" s="349"/>
      <c r="AH151" s="349"/>
      <c r="AI151" s="349"/>
      <c r="AJ151" s="349"/>
      <c r="AK151" s="339"/>
      <c r="AL151" s="350"/>
      <c r="AM151" s="350"/>
      <c r="AN151" s="350"/>
      <c r="AO151" s="351"/>
    </row>
    <row r="152" spans="1:41" ht="89.25">
      <c r="A152" s="338">
        <v>43887</v>
      </c>
      <c r="B152" s="339" t="s">
        <v>2534</v>
      </c>
      <c r="C152" s="340">
        <v>14</v>
      </c>
      <c r="D152" s="125">
        <v>43897</v>
      </c>
      <c r="E152" s="124"/>
      <c r="F152" s="339" t="s">
        <v>2535</v>
      </c>
      <c r="G152" s="339" t="s">
        <v>2436</v>
      </c>
      <c r="H152" s="3" t="s">
        <v>2437</v>
      </c>
      <c r="I152" s="339" t="s">
        <v>2058</v>
      </c>
      <c r="J152" s="349" t="s">
        <v>2536</v>
      </c>
      <c r="K152" s="125">
        <v>43917</v>
      </c>
      <c r="L152" s="339" t="s">
        <v>2537</v>
      </c>
      <c r="M152" s="339" t="s">
        <v>2538</v>
      </c>
      <c r="N152" s="339" t="s">
        <v>2539</v>
      </c>
      <c r="O152" s="341" t="s">
        <v>2540</v>
      </c>
      <c r="P152" s="247" t="s">
        <v>2541</v>
      </c>
      <c r="Q152" s="342">
        <v>2.5</v>
      </c>
      <c r="R152" s="343">
        <v>443.12</v>
      </c>
      <c r="S152" s="344">
        <v>1107.8</v>
      </c>
      <c r="T152" s="345">
        <v>7.64616</v>
      </c>
      <c r="U152" s="343">
        <v>8470.416</v>
      </c>
      <c r="V152" s="343">
        <v>8470.416</v>
      </c>
      <c r="W152" s="343">
        <v>0</v>
      </c>
      <c r="X152" s="343">
        <v>0</v>
      </c>
      <c r="Y152" s="346">
        <v>8470.416</v>
      </c>
      <c r="Z152" s="343">
        <v>0</v>
      </c>
      <c r="AA152" s="343">
        <v>0</v>
      </c>
      <c r="AB152" s="347">
        <v>0</v>
      </c>
      <c r="AC152" s="347"/>
      <c r="AD152" s="348">
        <v>0</v>
      </c>
      <c r="AE152" s="348"/>
      <c r="AF152" s="343"/>
      <c r="AG152" s="349"/>
      <c r="AH152" s="349"/>
      <c r="AI152" s="349"/>
      <c r="AJ152" s="349"/>
      <c r="AK152" s="339"/>
      <c r="AL152" s="350"/>
      <c r="AM152" s="350"/>
      <c r="AN152" s="350"/>
      <c r="AO152" s="351"/>
    </row>
    <row r="153" spans="1:41" ht="51">
      <c r="A153" s="338">
        <v>43899</v>
      </c>
      <c r="B153" s="339" t="s">
        <v>2542</v>
      </c>
      <c r="C153" s="340">
        <v>6</v>
      </c>
      <c r="D153" s="125">
        <v>43906</v>
      </c>
      <c r="E153" s="124"/>
      <c r="F153" s="339" t="s">
        <v>2543</v>
      </c>
      <c r="G153" s="339" t="s">
        <v>2544</v>
      </c>
      <c r="H153" s="3" t="s">
        <v>2545</v>
      </c>
      <c r="I153" s="339" t="s">
        <v>2058</v>
      </c>
      <c r="J153" s="349" t="s">
        <v>2546</v>
      </c>
      <c r="K153" s="125">
        <v>43917</v>
      </c>
      <c r="L153" s="339" t="s">
        <v>1689</v>
      </c>
      <c r="M153" s="339" t="s">
        <v>2547</v>
      </c>
      <c r="N153" s="339" t="s">
        <v>2548</v>
      </c>
      <c r="O153" s="341" t="s">
        <v>2549</v>
      </c>
      <c r="P153" s="247" t="s">
        <v>2550</v>
      </c>
      <c r="Q153" s="342">
        <v>1.5</v>
      </c>
      <c r="R153" s="343">
        <v>54.83</v>
      </c>
      <c r="S153" s="344">
        <v>82.245</v>
      </c>
      <c r="T153" s="345">
        <v>7.67581</v>
      </c>
      <c r="U153" s="343">
        <v>631.3353725</v>
      </c>
      <c r="V153" s="343">
        <v>631.3353725</v>
      </c>
      <c r="W153" s="343">
        <v>0</v>
      </c>
      <c r="X153" s="343">
        <v>0</v>
      </c>
      <c r="Y153" s="346">
        <v>631.3353725</v>
      </c>
      <c r="Z153" s="343">
        <v>0</v>
      </c>
      <c r="AA153" s="343">
        <v>0</v>
      </c>
      <c r="AB153" s="347">
        <v>0</v>
      </c>
      <c r="AC153" s="347">
        <v>0</v>
      </c>
      <c r="AD153" s="348">
        <v>0</v>
      </c>
      <c r="AE153" s="348"/>
      <c r="AF153" s="343"/>
      <c r="AG153" s="349"/>
      <c r="AH153" s="349"/>
      <c r="AI153" s="349"/>
      <c r="AJ153" s="349"/>
      <c r="AK153" s="339"/>
      <c r="AL153" s="350"/>
      <c r="AM153" s="350"/>
      <c r="AN153" s="350"/>
      <c r="AO153" s="351"/>
    </row>
    <row r="154" spans="1:41" ht="63.75">
      <c r="A154" s="338">
        <v>43801</v>
      </c>
      <c r="B154" s="339" t="s">
        <v>2551</v>
      </c>
      <c r="C154" s="340">
        <v>4</v>
      </c>
      <c r="D154" s="125">
        <v>43839</v>
      </c>
      <c r="E154" s="124"/>
      <c r="F154" s="339" t="s">
        <v>2552</v>
      </c>
      <c r="G154" s="339" t="s">
        <v>2553</v>
      </c>
      <c r="H154" s="3" t="s">
        <v>2553</v>
      </c>
      <c r="I154" s="339" t="s">
        <v>2058</v>
      </c>
      <c r="J154" s="349" t="s">
        <v>2554</v>
      </c>
      <c r="K154" s="125">
        <v>43927</v>
      </c>
      <c r="L154" s="339" t="s">
        <v>1216</v>
      </c>
      <c r="M154" s="339" t="s">
        <v>2555</v>
      </c>
      <c r="N154" s="339" t="s">
        <v>2556</v>
      </c>
      <c r="O154" s="341" t="s">
        <v>2557</v>
      </c>
      <c r="P154" s="247" t="s">
        <v>2558</v>
      </c>
      <c r="Q154" s="342">
        <v>14</v>
      </c>
      <c r="R154" s="343">
        <v>54.44</v>
      </c>
      <c r="S154" s="344">
        <v>762.16</v>
      </c>
      <c r="T154" s="345">
        <v>7.65224</v>
      </c>
      <c r="U154" s="343">
        <v>5832.231</v>
      </c>
      <c r="V154" s="343">
        <v>5832.231</v>
      </c>
      <c r="W154" s="343">
        <v>0</v>
      </c>
      <c r="X154" s="343">
        <v>0</v>
      </c>
      <c r="Y154" s="346">
        <v>5832.231</v>
      </c>
      <c r="Z154" s="343">
        <v>0</v>
      </c>
      <c r="AA154" s="343">
        <v>0</v>
      </c>
      <c r="AB154" s="347">
        <v>0</v>
      </c>
      <c r="AC154" s="347">
        <v>0</v>
      </c>
      <c r="AD154" s="348">
        <v>0</v>
      </c>
      <c r="AE154" s="348"/>
      <c r="AF154" s="343"/>
      <c r="AG154" s="349"/>
      <c r="AH154" s="349"/>
      <c r="AI154" s="349"/>
      <c r="AJ154" s="349"/>
      <c r="AK154" s="339"/>
      <c r="AL154" s="350"/>
      <c r="AM154" s="350"/>
      <c r="AN154" s="350"/>
      <c r="AO154" s="351"/>
    </row>
    <row r="155" spans="1:41" ht="114.75">
      <c r="A155" s="338">
        <v>43896</v>
      </c>
      <c r="B155" s="339" t="s">
        <v>2559</v>
      </c>
      <c r="C155" s="340">
        <v>8</v>
      </c>
      <c r="D155" s="125">
        <v>43903</v>
      </c>
      <c r="E155" s="124"/>
      <c r="F155" s="339" t="s">
        <v>2560</v>
      </c>
      <c r="G155" s="339" t="s">
        <v>2561</v>
      </c>
      <c r="H155" s="3" t="s">
        <v>2562</v>
      </c>
      <c r="I155" s="339" t="s">
        <v>2058</v>
      </c>
      <c r="J155" s="349" t="s">
        <v>2563</v>
      </c>
      <c r="K155" s="125">
        <v>43943</v>
      </c>
      <c r="L155" s="339" t="s">
        <v>1655</v>
      </c>
      <c r="M155" s="339" t="s">
        <v>2564</v>
      </c>
      <c r="N155" s="339" t="s">
        <v>2565</v>
      </c>
      <c r="O155" s="341" t="s">
        <v>2566</v>
      </c>
      <c r="P155" s="247" t="s">
        <v>2567</v>
      </c>
      <c r="Q155" s="342">
        <v>4.5</v>
      </c>
      <c r="R155" s="343">
        <v>400</v>
      </c>
      <c r="S155" s="344">
        <v>1800</v>
      </c>
      <c r="T155" s="345">
        <v>7.64393</v>
      </c>
      <c r="U155" s="343">
        <v>13759.074</v>
      </c>
      <c r="V155" s="343">
        <v>13759.074</v>
      </c>
      <c r="W155" s="343">
        <v>0</v>
      </c>
      <c r="X155" s="343">
        <v>0</v>
      </c>
      <c r="Y155" s="346">
        <v>13759.074</v>
      </c>
      <c r="Z155" s="343">
        <v>0</v>
      </c>
      <c r="AA155" s="343">
        <v>0</v>
      </c>
      <c r="AB155" s="347">
        <v>0</v>
      </c>
      <c r="AC155" s="347">
        <v>0</v>
      </c>
      <c r="AD155" s="348">
        <v>0</v>
      </c>
      <c r="AE155" s="348"/>
      <c r="AF155" s="343"/>
      <c r="AG155" s="349"/>
      <c r="AH155" s="349"/>
      <c r="AI155" s="349"/>
      <c r="AJ155" s="349"/>
      <c r="AK155" s="339"/>
      <c r="AL155" s="350"/>
      <c r="AM155" s="350"/>
      <c r="AN155" s="350"/>
      <c r="AO155" s="351"/>
    </row>
    <row r="156" spans="1:41" ht="76.5">
      <c r="A156" s="338">
        <v>43899</v>
      </c>
      <c r="B156" s="339" t="s">
        <v>2568</v>
      </c>
      <c r="C156" s="340">
        <v>4</v>
      </c>
      <c r="D156" s="125">
        <v>43901</v>
      </c>
      <c r="E156" s="124"/>
      <c r="F156" s="339" t="s">
        <v>2569</v>
      </c>
      <c r="G156" s="339" t="s">
        <v>2570</v>
      </c>
      <c r="H156" s="3" t="s">
        <v>2570</v>
      </c>
      <c r="I156" s="339" t="s">
        <v>2058</v>
      </c>
      <c r="J156" s="349" t="s">
        <v>2571</v>
      </c>
      <c r="K156" s="125">
        <v>43944</v>
      </c>
      <c r="L156" s="339" t="s">
        <v>1844</v>
      </c>
      <c r="M156" s="339" t="s">
        <v>2572</v>
      </c>
      <c r="N156" s="339" t="s">
        <v>2573</v>
      </c>
      <c r="O156" s="341" t="s">
        <v>2574</v>
      </c>
      <c r="P156" s="247" t="s">
        <v>2575</v>
      </c>
      <c r="Q156" s="342">
        <v>0.5</v>
      </c>
      <c r="R156" s="343">
        <v>350</v>
      </c>
      <c r="S156" s="344">
        <v>175</v>
      </c>
      <c r="T156" s="345">
        <v>7.67474</v>
      </c>
      <c r="U156" s="343">
        <v>1343.08</v>
      </c>
      <c r="V156" s="343">
        <v>1343.08</v>
      </c>
      <c r="W156" s="343">
        <v>0</v>
      </c>
      <c r="X156" s="343">
        <v>0</v>
      </c>
      <c r="Y156" s="346">
        <v>1343.08</v>
      </c>
      <c r="Z156" s="343">
        <v>0</v>
      </c>
      <c r="AA156" s="343">
        <v>0</v>
      </c>
      <c r="AB156" s="347">
        <v>0</v>
      </c>
      <c r="AC156" s="347">
        <v>0</v>
      </c>
      <c r="AD156" s="348">
        <v>0</v>
      </c>
      <c r="AE156" s="348"/>
      <c r="AF156" s="343"/>
      <c r="AG156" s="349"/>
      <c r="AH156" s="349"/>
      <c r="AI156" s="349"/>
      <c r="AJ156" s="349"/>
      <c r="AK156" s="339"/>
      <c r="AL156" s="350"/>
      <c r="AM156" s="350"/>
      <c r="AN156" s="350"/>
      <c r="AO156" s="351"/>
    </row>
    <row r="157" spans="1:41" ht="76.5">
      <c r="A157" s="338">
        <v>43899</v>
      </c>
      <c r="B157" s="339" t="s">
        <v>2576</v>
      </c>
      <c r="C157" s="340">
        <v>5</v>
      </c>
      <c r="D157" s="125">
        <v>43901</v>
      </c>
      <c r="E157" s="124"/>
      <c r="F157" s="339" t="s">
        <v>2577</v>
      </c>
      <c r="G157" s="339" t="s">
        <v>2578</v>
      </c>
      <c r="H157" s="3" t="s">
        <v>2578</v>
      </c>
      <c r="I157" s="339" t="s">
        <v>2058</v>
      </c>
      <c r="J157" s="349" t="s">
        <v>2571</v>
      </c>
      <c r="K157" s="125">
        <v>43944</v>
      </c>
      <c r="L157" s="339" t="s">
        <v>1844</v>
      </c>
      <c r="M157" s="339" t="s">
        <v>2572</v>
      </c>
      <c r="N157" s="339" t="s">
        <v>2573</v>
      </c>
      <c r="O157" s="341" t="s">
        <v>2574</v>
      </c>
      <c r="P157" s="247" t="s">
        <v>2575</v>
      </c>
      <c r="Q157" s="342">
        <v>0.5</v>
      </c>
      <c r="R157" s="343">
        <v>350</v>
      </c>
      <c r="S157" s="344">
        <v>175</v>
      </c>
      <c r="T157" s="345">
        <v>7.67474</v>
      </c>
      <c r="U157" s="343">
        <v>1343.08</v>
      </c>
      <c r="V157" s="343">
        <v>1343.08</v>
      </c>
      <c r="W157" s="343">
        <v>0</v>
      </c>
      <c r="X157" s="343">
        <v>0</v>
      </c>
      <c r="Y157" s="346">
        <v>1343.08</v>
      </c>
      <c r="Z157" s="343">
        <v>0</v>
      </c>
      <c r="AA157" s="343">
        <v>0</v>
      </c>
      <c r="AB157" s="347">
        <v>0</v>
      </c>
      <c r="AC157" s="347">
        <v>0</v>
      </c>
      <c r="AD157" s="348"/>
      <c r="AE157" s="348"/>
      <c r="AF157" s="343"/>
      <c r="AG157" s="349"/>
      <c r="AH157" s="349"/>
      <c r="AI157" s="349"/>
      <c r="AJ157" s="349"/>
      <c r="AK157" s="339"/>
      <c r="AL157" s="350"/>
      <c r="AM157" s="350"/>
      <c r="AN157" s="350"/>
      <c r="AO157" s="351"/>
    </row>
    <row r="158" spans="1:41" ht="178.5">
      <c r="A158" s="338">
        <v>43858</v>
      </c>
      <c r="B158" s="339" t="s">
        <v>2579</v>
      </c>
      <c r="C158" s="340">
        <v>19</v>
      </c>
      <c r="D158" s="125">
        <v>43880</v>
      </c>
      <c r="E158" s="124"/>
      <c r="F158" s="339" t="s">
        <v>2580</v>
      </c>
      <c r="G158" s="339" t="s">
        <v>2581</v>
      </c>
      <c r="H158" s="3" t="s">
        <v>2582</v>
      </c>
      <c r="I158" s="339" t="s">
        <v>2058</v>
      </c>
      <c r="J158" s="349" t="s">
        <v>2583</v>
      </c>
      <c r="K158" s="125">
        <v>43945</v>
      </c>
      <c r="L158" s="339" t="s">
        <v>2584</v>
      </c>
      <c r="M158" s="339" t="s">
        <v>2585</v>
      </c>
      <c r="N158" s="339" t="s">
        <v>2586</v>
      </c>
      <c r="O158" s="341" t="s">
        <v>2587</v>
      </c>
      <c r="P158" s="247" t="s">
        <v>2588</v>
      </c>
      <c r="Q158" s="342">
        <v>3.5</v>
      </c>
      <c r="R158" s="343">
        <v>400</v>
      </c>
      <c r="S158" s="344">
        <v>1400</v>
      </c>
      <c r="T158" s="345">
        <v>7.67474</v>
      </c>
      <c r="U158" s="343">
        <v>10744.636</v>
      </c>
      <c r="V158" s="343">
        <v>10744.636</v>
      </c>
      <c r="W158" s="343">
        <v>0</v>
      </c>
      <c r="X158" s="343">
        <v>0</v>
      </c>
      <c r="Y158" s="346">
        <v>10744.63699</v>
      </c>
      <c r="Z158" s="343">
        <v>145.5</v>
      </c>
      <c r="AA158" s="343">
        <v>1116.6746699999999</v>
      </c>
      <c r="AB158" s="347">
        <v>0</v>
      </c>
      <c r="AC158" s="347">
        <v>0</v>
      </c>
      <c r="AD158" s="348">
        <v>0</v>
      </c>
      <c r="AE158" s="348" t="s">
        <v>2150</v>
      </c>
      <c r="AF158" s="343">
        <v>43871</v>
      </c>
      <c r="AG158" s="349" t="s">
        <v>2589</v>
      </c>
      <c r="AH158" s="349" t="s">
        <v>2357</v>
      </c>
      <c r="AI158" s="349"/>
      <c r="AJ158" s="349" t="s">
        <v>2590</v>
      </c>
      <c r="AK158" s="339" t="s">
        <v>2583</v>
      </c>
      <c r="AL158" s="350">
        <v>43945</v>
      </c>
      <c r="AM158" s="350" t="s">
        <v>2329</v>
      </c>
      <c r="AN158" s="350" t="s">
        <v>2591</v>
      </c>
      <c r="AO158" s="351" t="s">
        <v>2592</v>
      </c>
    </row>
    <row r="159" spans="1:41" ht="63.75">
      <c r="A159" s="338">
        <v>43892</v>
      </c>
      <c r="B159" s="339" t="s">
        <v>2593</v>
      </c>
      <c r="C159" s="340">
        <v>31</v>
      </c>
      <c r="D159" s="125">
        <v>43908</v>
      </c>
      <c r="E159" s="124"/>
      <c r="F159" s="339" t="s">
        <v>916</v>
      </c>
      <c r="G159" s="339" t="s">
        <v>2594</v>
      </c>
      <c r="H159" s="3" t="s">
        <v>2595</v>
      </c>
      <c r="I159" s="339" t="s">
        <v>2058</v>
      </c>
      <c r="J159" s="349" t="s">
        <v>2596</v>
      </c>
      <c r="K159" s="125">
        <v>43945</v>
      </c>
      <c r="L159" s="339" t="s">
        <v>1844</v>
      </c>
      <c r="M159" s="339" t="s">
        <v>2597</v>
      </c>
      <c r="N159" s="339" t="s">
        <v>2598</v>
      </c>
      <c r="O159" s="341" t="s">
        <v>2599</v>
      </c>
      <c r="P159" s="247" t="s">
        <v>2600</v>
      </c>
      <c r="Q159" s="342">
        <v>1.5</v>
      </c>
      <c r="R159" s="343">
        <v>400</v>
      </c>
      <c r="S159" s="344">
        <v>600</v>
      </c>
      <c r="T159" s="345">
        <v>7.67474</v>
      </c>
      <c r="U159" s="343">
        <v>4604.844</v>
      </c>
      <c r="V159" s="343">
        <v>4604.844</v>
      </c>
      <c r="W159" s="343">
        <v>0</v>
      </c>
      <c r="X159" s="343">
        <v>0</v>
      </c>
      <c r="Y159" s="346">
        <v>4604.84466</v>
      </c>
      <c r="Z159" s="343">
        <v>0</v>
      </c>
      <c r="AA159" s="343">
        <v>0</v>
      </c>
      <c r="AB159" s="347">
        <v>0</v>
      </c>
      <c r="AC159" s="347">
        <v>0</v>
      </c>
      <c r="AD159" s="348">
        <v>0</v>
      </c>
      <c r="AE159" s="348"/>
      <c r="AF159" s="343"/>
      <c r="AG159" s="349"/>
      <c r="AH159" s="349"/>
      <c r="AI159" s="349"/>
      <c r="AJ159" s="349"/>
      <c r="AK159" s="339"/>
      <c r="AL159" s="350"/>
      <c r="AM159" s="350"/>
      <c r="AN159" s="350"/>
      <c r="AO159" s="351"/>
    </row>
    <row r="160" spans="1:41" ht="63.75">
      <c r="A160" s="338" t="s">
        <v>2601</v>
      </c>
      <c r="B160" s="339" t="s">
        <v>2602</v>
      </c>
      <c r="C160" s="340">
        <v>32</v>
      </c>
      <c r="D160" s="125">
        <v>43915</v>
      </c>
      <c r="E160" s="124"/>
      <c r="F160" s="339" t="s">
        <v>916</v>
      </c>
      <c r="G160" s="339" t="s">
        <v>2594</v>
      </c>
      <c r="H160" s="3" t="s">
        <v>2595</v>
      </c>
      <c r="I160" s="339" t="s">
        <v>2058</v>
      </c>
      <c r="J160" s="349" t="s">
        <v>2596</v>
      </c>
      <c r="K160" s="125">
        <v>43945</v>
      </c>
      <c r="L160" s="339" t="s">
        <v>1844</v>
      </c>
      <c r="M160" s="339" t="s">
        <v>2603</v>
      </c>
      <c r="N160" s="339" t="s">
        <v>2565</v>
      </c>
      <c r="O160" s="341" t="s">
        <v>2604</v>
      </c>
      <c r="P160" s="247" t="s">
        <v>2605</v>
      </c>
      <c r="Q160" s="342">
        <v>4.5</v>
      </c>
      <c r="R160" s="343">
        <v>400</v>
      </c>
      <c r="S160" s="344">
        <v>1800</v>
      </c>
      <c r="T160" s="345">
        <v>7.67474</v>
      </c>
      <c r="U160" s="343">
        <v>13814.532</v>
      </c>
      <c r="V160" s="343">
        <v>13814.532</v>
      </c>
      <c r="W160" s="343">
        <v>0</v>
      </c>
      <c r="X160" s="343">
        <v>0</v>
      </c>
      <c r="Y160" s="346">
        <v>13814.53</v>
      </c>
      <c r="Z160" s="343">
        <v>0</v>
      </c>
      <c r="AA160" s="343">
        <v>0</v>
      </c>
      <c r="AB160" s="347">
        <v>0</v>
      </c>
      <c r="AC160" s="347">
        <v>0</v>
      </c>
      <c r="AD160" s="348">
        <v>0</v>
      </c>
      <c r="AE160" s="348"/>
      <c r="AF160" s="343"/>
      <c r="AG160" s="349"/>
      <c r="AH160" s="349"/>
      <c r="AI160" s="349"/>
      <c r="AJ160" s="349"/>
      <c r="AK160" s="339"/>
      <c r="AL160" s="350"/>
      <c r="AM160" s="350"/>
      <c r="AN160" s="350"/>
      <c r="AO160" s="351"/>
    </row>
    <row r="161" spans="1:41" ht="63.75">
      <c r="A161" s="338">
        <v>43893</v>
      </c>
      <c r="B161" s="339" t="s">
        <v>2606</v>
      </c>
      <c r="C161" s="340">
        <v>13</v>
      </c>
      <c r="D161" s="125">
        <v>43906</v>
      </c>
      <c r="E161" s="124"/>
      <c r="F161" s="339" t="s">
        <v>2607</v>
      </c>
      <c r="G161" s="339" t="s">
        <v>2608</v>
      </c>
      <c r="H161" s="3" t="s">
        <v>2608</v>
      </c>
      <c r="I161" s="339" t="s">
        <v>2058</v>
      </c>
      <c r="J161" s="349" t="s">
        <v>2609</v>
      </c>
      <c r="K161" s="125">
        <v>43945</v>
      </c>
      <c r="L161" s="339" t="s">
        <v>1844</v>
      </c>
      <c r="M161" s="339" t="s">
        <v>2610</v>
      </c>
      <c r="N161" s="339" t="s">
        <v>2611</v>
      </c>
      <c r="O161" s="341" t="s">
        <v>2612</v>
      </c>
      <c r="P161" s="247" t="s">
        <v>2613</v>
      </c>
      <c r="Q161" s="342">
        <v>4.5</v>
      </c>
      <c r="R161" s="343">
        <v>400</v>
      </c>
      <c r="S161" s="344">
        <v>1800</v>
      </c>
      <c r="T161" s="345">
        <v>7.92793</v>
      </c>
      <c r="U161" s="343">
        <v>14270.274</v>
      </c>
      <c r="V161" s="343">
        <v>14270.274</v>
      </c>
      <c r="W161" s="343">
        <v>0</v>
      </c>
      <c r="X161" s="343">
        <v>0</v>
      </c>
      <c r="Y161" s="346">
        <v>14270.27</v>
      </c>
      <c r="Z161" s="343">
        <v>0</v>
      </c>
      <c r="AA161" s="343">
        <v>0</v>
      </c>
      <c r="AB161" s="347">
        <v>0</v>
      </c>
      <c r="AC161" s="347">
        <v>0</v>
      </c>
      <c r="AD161" s="348">
        <v>0</v>
      </c>
      <c r="AE161" s="348"/>
      <c r="AF161" s="343"/>
      <c r="AG161" s="349"/>
      <c r="AH161" s="349"/>
      <c r="AI161" s="349"/>
      <c r="AJ161" s="349"/>
      <c r="AK161" s="339"/>
      <c r="AL161" s="350"/>
      <c r="AM161" s="350"/>
      <c r="AN161" s="350"/>
      <c r="AO161" s="351"/>
    </row>
    <row r="162" spans="1:41" ht="63.75">
      <c r="A162" s="338">
        <v>43892</v>
      </c>
      <c r="B162" s="339" t="s">
        <v>2614</v>
      </c>
      <c r="C162" s="340">
        <v>59</v>
      </c>
      <c r="D162" s="125">
        <v>43903</v>
      </c>
      <c r="E162" s="124"/>
      <c r="F162" s="339" t="s">
        <v>2615</v>
      </c>
      <c r="G162" s="339" t="s">
        <v>2616</v>
      </c>
      <c r="H162" s="3" t="s">
        <v>2617</v>
      </c>
      <c r="I162" s="339" t="s">
        <v>2058</v>
      </c>
      <c r="J162" s="349" t="s">
        <v>2618</v>
      </c>
      <c r="K162" s="125">
        <v>43948</v>
      </c>
      <c r="L162" s="339" t="s">
        <v>1844</v>
      </c>
      <c r="M162" s="339" t="s">
        <v>2619</v>
      </c>
      <c r="N162" s="339" t="s">
        <v>2598</v>
      </c>
      <c r="O162" s="341" t="s">
        <v>2620</v>
      </c>
      <c r="P162" s="247" t="s">
        <v>2621</v>
      </c>
      <c r="Q162" s="342">
        <v>2</v>
      </c>
      <c r="R162" s="343">
        <v>400</v>
      </c>
      <c r="S162" s="344">
        <v>800</v>
      </c>
      <c r="T162" s="345">
        <v>7.67474</v>
      </c>
      <c r="U162" s="343">
        <v>6139.792</v>
      </c>
      <c r="V162" s="343">
        <v>6139.792</v>
      </c>
      <c r="W162" s="343">
        <v>0</v>
      </c>
      <c r="X162" s="343">
        <v>0</v>
      </c>
      <c r="Y162" s="346">
        <v>6139.79</v>
      </c>
      <c r="Z162" s="343"/>
      <c r="AA162" s="343">
        <v>0</v>
      </c>
      <c r="AB162" s="347">
        <v>0</v>
      </c>
      <c r="AC162" s="347">
        <v>0</v>
      </c>
      <c r="AD162" s="348">
        <v>0</v>
      </c>
      <c r="AE162" s="348"/>
      <c r="AF162" s="343"/>
      <c r="AG162" s="349"/>
      <c r="AH162" s="349"/>
      <c r="AI162" s="349"/>
      <c r="AJ162" s="349"/>
      <c r="AK162" s="339"/>
      <c r="AL162" s="350"/>
      <c r="AM162" s="350"/>
      <c r="AN162" s="350"/>
      <c r="AO162" s="351"/>
    </row>
    <row r="163" spans="1:41" ht="63.75">
      <c r="A163" s="338">
        <v>43892</v>
      </c>
      <c r="B163" s="339" t="s">
        <v>2622</v>
      </c>
      <c r="C163" s="340">
        <v>60</v>
      </c>
      <c r="D163" s="125">
        <v>43962</v>
      </c>
      <c r="E163" s="124"/>
      <c r="F163" s="339" t="s">
        <v>2481</v>
      </c>
      <c r="G163" s="339" t="s">
        <v>2623</v>
      </c>
      <c r="H163" s="3" t="s">
        <v>2617</v>
      </c>
      <c r="I163" s="339" t="s">
        <v>2058</v>
      </c>
      <c r="J163" s="349" t="s">
        <v>2618</v>
      </c>
      <c r="K163" s="125">
        <v>43948</v>
      </c>
      <c r="L163" s="339" t="s">
        <v>1844</v>
      </c>
      <c r="M163" s="339" t="s">
        <v>2619</v>
      </c>
      <c r="N163" s="339" t="s">
        <v>2598</v>
      </c>
      <c r="O163" s="341" t="s">
        <v>2620</v>
      </c>
      <c r="P163" s="247" t="s">
        <v>2624</v>
      </c>
      <c r="Q163" s="342">
        <v>2</v>
      </c>
      <c r="R163" s="343">
        <v>400</v>
      </c>
      <c r="S163" s="344">
        <v>800</v>
      </c>
      <c r="T163" s="345">
        <v>7.67474</v>
      </c>
      <c r="U163" s="343">
        <v>6139.792</v>
      </c>
      <c r="V163" s="343">
        <v>6139.792</v>
      </c>
      <c r="W163" s="343">
        <v>0</v>
      </c>
      <c r="X163" s="343">
        <v>0</v>
      </c>
      <c r="Y163" s="346">
        <v>6139.79</v>
      </c>
      <c r="Z163" s="343"/>
      <c r="AA163" s="343">
        <v>0</v>
      </c>
      <c r="AB163" s="347">
        <v>0</v>
      </c>
      <c r="AC163" s="347">
        <v>0</v>
      </c>
      <c r="AD163" s="348">
        <v>0</v>
      </c>
      <c r="AE163" s="348"/>
      <c r="AF163" s="343"/>
      <c r="AG163" s="349"/>
      <c r="AH163" s="349"/>
      <c r="AI163" s="349"/>
      <c r="AJ163" s="349"/>
      <c r="AK163" s="339"/>
      <c r="AL163" s="350"/>
      <c r="AM163" s="350"/>
      <c r="AN163" s="350"/>
      <c r="AO163" s="351"/>
    </row>
    <row r="164" spans="1:41" ht="63.75">
      <c r="A164" s="338">
        <v>43902</v>
      </c>
      <c r="B164" s="339" t="s">
        <v>2625</v>
      </c>
      <c r="C164" s="340">
        <v>62</v>
      </c>
      <c r="D164" s="125">
        <v>43909</v>
      </c>
      <c r="E164" s="124"/>
      <c r="F164" s="339" t="s">
        <v>2626</v>
      </c>
      <c r="G164" s="339" t="s">
        <v>2627</v>
      </c>
      <c r="H164" s="3" t="s">
        <v>2617</v>
      </c>
      <c r="I164" s="339" t="s">
        <v>2058</v>
      </c>
      <c r="J164" s="349" t="s">
        <v>2618</v>
      </c>
      <c r="K164" s="125">
        <v>43948</v>
      </c>
      <c r="L164" s="339" t="s">
        <v>2615</v>
      </c>
      <c r="M164" s="339" t="s">
        <v>2628</v>
      </c>
      <c r="N164" s="339" t="s">
        <v>2629</v>
      </c>
      <c r="O164" s="341" t="s">
        <v>2630</v>
      </c>
      <c r="P164" s="247" t="s">
        <v>2631</v>
      </c>
      <c r="Q164" s="342">
        <v>0.5</v>
      </c>
      <c r="R164" s="343">
        <v>400</v>
      </c>
      <c r="S164" s="344">
        <v>200</v>
      </c>
      <c r="T164" s="345">
        <v>7.67474</v>
      </c>
      <c r="U164" s="343">
        <v>1534.948</v>
      </c>
      <c r="V164" s="343">
        <v>1534.948</v>
      </c>
      <c r="W164" s="343">
        <v>0</v>
      </c>
      <c r="X164" s="343">
        <v>0</v>
      </c>
      <c r="Y164" s="346">
        <v>1534.95</v>
      </c>
      <c r="Z164" s="343"/>
      <c r="AA164" s="343">
        <v>0</v>
      </c>
      <c r="AB164" s="347">
        <v>0</v>
      </c>
      <c r="AC164" s="347">
        <v>0</v>
      </c>
      <c r="AD164" s="348">
        <v>0</v>
      </c>
      <c r="AE164" s="348"/>
      <c r="AF164" s="343"/>
      <c r="AG164" s="349"/>
      <c r="AH164" s="349"/>
      <c r="AI164" s="349"/>
      <c r="AJ164" s="349"/>
      <c r="AK164" s="339"/>
      <c r="AL164" s="350"/>
      <c r="AM164" s="350"/>
      <c r="AN164" s="350"/>
      <c r="AO164" s="351"/>
    </row>
    <row r="165" spans="1:41" ht="76.5">
      <c r="A165" s="338">
        <v>43896</v>
      </c>
      <c r="B165" s="339" t="s">
        <v>2632</v>
      </c>
      <c r="C165" s="340">
        <v>23</v>
      </c>
      <c r="D165" s="125">
        <v>43903</v>
      </c>
      <c r="E165" s="124"/>
      <c r="F165" s="339" t="s">
        <v>2633</v>
      </c>
      <c r="G165" s="339" t="s">
        <v>2634</v>
      </c>
      <c r="H165" s="3" t="s">
        <v>2635</v>
      </c>
      <c r="I165" s="339" t="s">
        <v>2058</v>
      </c>
      <c r="J165" s="349" t="s">
        <v>2636</v>
      </c>
      <c r="K165" s="125">
        <v>43948</v>
      </c>
      <c r="L165" s="339" t="s">
        <v>2637</v>
      </c>
      <c r="M165" s="339" t="s">
        <v>2638</v>
      </c>
      <c r="N165" s="339" t="s">
        <v>2639</v>
      </c>
      <c r="O165" s="341" t="s">
        <v>2640</v>
      </c>
      <c r="P165" s="247" t="s">
        <v>2641</v>
      </c>
      <c r="Q165" s="342">
        <v>4.5</v>
      </c>
      <c r="R165" s="343">
        <v>400</v>
      </c>
      <c r="S165" s="344">
        <v>1800</v>
      </c>
      <c r="T165" s="345">
        <v>7.67474</v>
      </c>
      <c r="U165" s="343">
        <v>13814.532</v>
      </c>
      <c r="V165" s="343">
        <v>13814.532</v>
      </c>
      <c r="W165" s="343">
        <v>0</v>
      </c>
      <c r="X165" s="343">
        <v>0</v>
      </c>
      <c r="Y165" s="346">
        <v>13814.53</v>
      </c>
      <c r="Z165" s="343">
        <v>0</v>
      </c>
      <c r="AA165" s="343">
        <v>0</v>
      </c>
      <c r="AB165" s="347">
        <v>0</v>
      </c>
      <c r="AC165" s="347">
        <v>0</v>
      </c>
      <c r="AD165" s="348">
        <v>0</v>
      </c>
      <c r="AE165" s="348"/>
      <c r="AF165" s="343"/>
      <c r="AG165" s="349"/>
      <c r="AH165" s="349"/>
      <c r="AI165" s="349"/>
      <c r="AJ165" s="349"/>
      <c r="AK165" s="339"/>
      <c r="AL165" s="350"/>
      <c r="AM165" s="350"/>
      <c r="AN165" s="350"/>
      <c r="AO165" s="351"/>
    </row>
    <row r="166" spans="1:41" ht="89.25">
      <c r="A166" s="338">
        <v>43899</v>
      </c>
      <c r="B166" s="339" t="s">
        <v>2642</v>
      </c>
      <c r="C166" s="340">
        <v>43</v>
      </c>
      <c r="D166" s="125">
        <v>43907</v>
      </c>
      <c r="E166" s="124"/>
      <c r="F166" s="339" t="s">
        <v>2643</v>
      </c>
      <c r="G166" s="339" t="s">
        <v>2644</v>
      </c>
      <c r="H166" s="3" t="s">
        <v>2645</v>
      </c>
      <c r="I166" s="339" t="s">
        <v>2058</v>
      </c>
      <c r="J166" s="349" t="s">
        <v>2646</v>
      </c>
      <c r="K166" s="125">
        <v>43948</v>
      </c>
      <c r="L166" s="339" t="s">
        <v>1689</v>
      </c>
      <c r="M166" s="339" t="s">
        <v>2647</v>
      </c>
      <c r="N166" s="339" t="s">
        <v>2648</v>
      </c>
      <c r="O166" s="341" t="s">
        <v>2649</v>
      </c>
      <c r="P166" s="247" t="s">
        <v>2650</v>
      </c>
      <c r="Q166" s="342">
        <v>1.5</v>
      </c>
      <c r="R166" s="343">
        <v>350</v>
      </c>
      <c r="S166" s="344">
        <v>525</v>
      </c>
      <c r="T166" s="345">
        <v>7.67474</v>
      </c>
      <c r="U166" s="343">
        <v>4029.239</v>
      </c>
      <c r="V166" s="343">
        <v>4029.239</v>
      </c>
      <c r="W166" s="343">
        <v>0</v>
      </c>
      <c r="X166" s="343">
        <v>0</v>
      </c>
      <c r="Y166" s="346">
        <v>4029.24</v>
      </c>
      <c r="Z166" s="343">
        <v>224.73</v>
      </c>
      <c r="AA166" s="343">
        <v>1724.7443202</v>
      </c>
      <c r="AB166" s="347">
        <v>0</v>
      </c>
      <c r="AC166" s="347">
        <v>0</v>
      </c>
      <c r="AD166" s="348">
        <v>0</v>
      </c>
      <c r="AE166" s="348" t="s">
        <v>2651</v>
      </c>
      <c r="AF166" s="343" t="s">
        <v>2652</v>
      </c>
      <c r="AG166" s="349" t="s">
        <v>2653</v>
      </c>
      <c r="AH166" s="349" t="s">
        <v>2327</v>
      </c>
      <c r="AI166" s="349"/>
      <c r="AJ166" s="349" t="s">
        <v>2328</v>
      </c>
      <c r="AK166" s="339" t="s">
        <v>2646</v>
      </c>
      <c r="AL166" s="350">
        <v>43948</v>
      </c>
      <c r="AM166" s="350" t="s">
        <v>2329</v>
      </c>
      <c r="AN166" s="350" t="s">
        <v>2647</v>
      </c>
      <c r="AO166" s="351" t="s">
        <v>2654</v>
      </c>
    </row>
    <row r="167" spans="1:41" ht="89.25">
      <c r="A167" s="338">
        <v>43899</v>
      </c>
      <c r="B167" s="339" t="s">
        <v>2655</v>
      </c>
      <c r="C167" s="340">
        <v>44</v>
      </c>
      <c r="D167" s="125">
        <v>43907</v>
      </c>
      <c r="E167" s="124"/>
      <c r="F167" s="339" t="s">
        <v>2656</v>
      </c>
      <c r="G167" s="339" t="s">
        <v>2657</v>
      </c>
      <c r="H167" s="3" t="s">
        <v>2645</v>
      </c>
      <c r="I167" s="339" t="s">
        <v>2058</v>
      </c>
      <c r="J167" s="349" t="s">
        <v>2646</v>
      </c>
      <c r="K167" s="125">
        <v>43948</v>
      </c>
      <c r="L167" s="339" t="s">
        <v>1689</v>
      </c>
      <c r="M167" s="339" t="s">
        <v>2647</v>
      </c>
      <c r="N167" s="339" t="s">
        <v>2648</v>
      </c>
      <c r="O167" s="341" t="s">
        <v>2649</v>
      </c>
      <c r="P167" s="247" t="s">
        <v>2658</v>
      </c>
      <c r="Q167" s="342">
        <v>1.5</v>
      </c>
      <c r="R167" s="343">
        <v>350</v>
      </c>
      <c r="S167" s="344">
        <v>525</v>
      </c>
      <c r="T167" s="345">
        <v>7.67474</v>
      </c>
      <c r="U167" s="343">
        <v>4029.239</v>
      </c>
      <c r="V167" s="343">
        <v>4029.239</v>
      </c>
      <c r="W167" s="343">
        <v>0</v>
      </c>
      <c r="X167" s="343">
        <v>0</v>
      </c>
      <c r="Y167" s="346">
        <v>4029.24</v>
      </c>
      <c r="Z167" s="343">
        <v>224.73</v>
      </c>
      <c r="AA167" s="343">
        <v>1724.7443202</v>
      </c>
      <c r="AB167" s="347">
        <v>0</v>
      </c>
      <c r="AC167" s="347">
        <v>0</v>
      </c>
      <c r="AD167" s="348">
        <v>0</v>
      </c>
      <c r="AE167" s="348" t="s">
        <v>2659</v>
      </c>
      <c r="AF167" s="343" t="s">
        <v>2660</v>
      </c>
      <c r="AG167" s="349" t="s">
        <v>2653</v>
      </c>
      <c r="AH167" s="349" t="s">
        <v>2327</v>
      </c>
      <c r="AI167" s="349"/>
      <c r="AJ167" s="349" t="s">
        <v>2328</v>
      </c>
      <c r="AK167" s="339" t="s">
        <v>2646</v>
      </c>
      <c r="AL167" s="350">
        <v>43948</v>
      </c>
      <c r="AM167" s="350" t="s">
        <v>2329</v>
      </c>
      <c r="AN167" s="350" t="s">
        <v>2647</v>
      </c>
      <c r="AO167" s="351" t="s">
        <v>2654</v>
      </c>
    </row>
    <row r="168" spans="1:41" ht="165.75">
      <c r="A168" s="387">
        <v>43853</v>
      </c>
      <c r="B168" s="339" t="s">
        <v>2661</v>
      </c>
      <c r="C168" s="340">
        <v>1</v>
      </c>
      <c r="D168" s="387">
        <v>43878</v>
      </c>
      <c r="E168" s="436"/>
      <c r="F168" s="437" t="s">
        <v>2662</v>
      </c>
      <c r="G168" s="339" t="s">
        <v>2663</v>
      </c>
      <c r="H168" s="339" t="s">
        <v>2664</v>
      </c>
      <c r="I168" s="394" t="s">
        <v>2058</v>
      </c>
      <c r="J168" s="349" t="s">
        <v>2665</v>
      </c>
      <c r="K168" s="125">
        <v>43964</v>
      </c>
      <c r="L168" s="339" t="s">
        <v>1628</v>
      </c>
      <c r="M168" s="339" t="s">
        <v>2666</v>
      </c>
      <c r="N168" s="339" t="s">
        <v>2667</v>
      </c>
      <c r="O168" s="349" t="s">
        <v>2668</v>
      </c>
      <c r="P168" s="341" t="s">
        <v>2669</v>
      </c>
      <c r="Q168" s="448">
        <v>5.5</v>
      </c>
      <c r="R168" s="439">
        <v>400</v>
      </c>
      <c r="S168" s="449">
        <v>2200</v>
      </c>
      <c r="T168" s="450">
        <v>7.92793</v>
      </c>
      <c r="U168" s="343">
        <v>17441.45</v>
      </c>
      <c r="V168" s="439">
        <v>17441.45</v>
      </c>
      <c r="W168" s="439">
        <v>0</v>
      </c>
      <c r="X168" s="439">
        <v>0</v>
      </c>
      <c r="Y168" s="346">
        <v>17441.45</v>
      </c>
      <c r="Z168" s="343">
        <v>0</v>
      </c>
      <c r="AA168" s="343">
        <v>0</v>
      </c>
      <c r="AB168" s="347">
        <v>0</v>
      </c>
      <c r="AC168" s="347">
        <v>0</v>
      </c>
      <c r="AD168" s="348">
        <v>0</v>
      </c>
      <c r="AE168" s="348"/>
      <c r="AF168" s="343"/>
      <c r="AG168" s="349"/>
      <c r="AH168" s="349"/>
      <c r="AI168" s="349"/>
      <c r="AJ168" s="349"/>
      <c r="AK168" s="339"/>
      <c r="AL168" s="350"/>
      <c r="AM168" s="350"/>
      <c r="AN168" s="350"/>
      <c r="AO168" s="351"/>
    </row>
    <row r="169" spans="1:41" ht="51">
      <c r="A169" s="387">
        <v>43893</v>
      </c>
      <c r="B169" s="339" t="s">
        <v>2670</v>
      </c>
      <c r="C169" s="340">
        <v>61</v>
      </c>
      <c r="D169" s="387">
        <v>43907</v>
      </c>
      <c r="E169" s="436"/>
      <c r="F169" s="437" t="s">
        <v>2615</v>
      </c>
      <c r="G169" s="440" t="s">
        <v>2671</v>
      </c>
      <c r="H169" s="440" t="s">
        <v>2617</v>
      </c>
      <c r="I169" s="394" t="s">
        <v>2058</v>
      </c>
      <c r="J169" s="349" t="s">
        <v>2672</v>
      </c>
      <c r="K169" s="125">
        <v>43976</v>
      </c>
      <c r="L169" s="339" t="s">
        <v>1844</v>
      </c>
      <c r="M169" s="339" t="s">
        <v>2673</v>
      </c>
      <c r="N169" s="339" t="s">
        <v>2674</v>
      </c>
      <c r="O169" s="441" t="s">
        <v>2675</v>
      </c>
      <c r="P169" s="341" t="s">
        <v>2676</v>
      </c>
      <c r="Q169" s="448">
        <v>4.5</v>
      </c>
      <c r="R169" s="439">
        <v>400</v>
      </c>
      <c r="S169" s="449">
        <v>1800</v>
      </c>
      <c r="T169" s="450">
        <v>7.7121</v>
      </c>
      <c r="U169" s="451">
        <v>13881.78</v>
      </c>
      <c r="V169" s="439">
        <v>13881.78</v>
      </c>
      <c r="W169" s="439">
        <v>0</v>
      </c>
      <c r="X169" s="439">
        <v>0</v>
      </c>
      <c r="Y169" s="346">
        <v>13881.78</v>
      </c>
      <c r="Z169" s="343">
        <v>0</v>
      </c>
      <c r="AA169" s="343">
        <v>0</v>
      </c>
      <c r="AB169" s="347">
        <v>0</v>
      </c>
      <c r="AC169" s="347">
        <v>0</v>
      </c>
      <c r="AD169" s="348">
        <v>0</v>
      </c>
      <c r="AE169" s="348"/>
      <c r="AF169" s="343"/>
      <c r="AG169" s="349"/>
      <c r="AH169" s="349"/>
      <c r="AI169" s="349"/>
      <c r="AJ169" s="349"/>
      <c r="AK169" s="339"/>
      <c r="AL169" s="350"/>
      <c r="AM169" s="350"/>
      <c r="AN169" s="350"/>
      <c r="AO169" s="351"/>
    </row>
    <row r="170" spans="1:41" ht="63.75">
      <c r="A170" s="387">
        <v>44040</v>
      </c>
      <c r="B170" s="339" t="s">
        <v>2677</v>
      </c>
      <c r="C170" s="340">
        <v>29</v>
      </c>
      <c r="D170" s="387">
        <v>44049</v>
      </c>
      <c r="E170" s="436"/>
      <c r="F170" s="437" t="s">
        <v>2678</v>
      </c>
      <c r="G170" s="440" t="s">
        <v>2679</v>
      </c>
      <c r="H170" s="440" t="s">
        <v>2680</v>
      </c>
      <c r="I170" s="394" t="s">
        <v>2058</v>
      </c>
      <c r="J170" s="349" t="s">
        <v>2681</v>
      </c>
      <c r="K170" s="125">
        <v>44096</v>
      </c>
      <c r="L170" s="339" t="s">
        <v>1655</v>
      </c>
      <c r="M170" s="339" t="s">
        <v>2682</v>
      </c>
      <c r="N170" s="339" t="s">
        <v>2683</v>
      </c>
      <c r="O170" s="441" t="s">
        <v>2684</v>
      </c>
      <c r="P170" s="341" t="s">
        <v>2685</v>
      </c>
      <c r="Q170" s="448">
        <v>2.5</v>
      </c>
      <c r="R170" s="439">
        <v>350</v>
      </c>
      <c r="S170" s="449">
        <v>875</v>
      </c>
      <c r="T170" s="450">
        <v>7.6988</v>
      </c>
      <c r="U170" s="451">
        <v>6736.45</v>
      </c>
      <c r="V170" s="439">
        <v>6736.45</v>
      </c>
      <c r="W170" s="439">
        <v>0</v>
      </c>
      <c r="X170" s="439">
        <v>0</v>
      </c>
      <c r="Y170" s="346">
        <v>6736.45</v>
      </c>
      <c r="Z170" s="343">
        <v>0</v>
      </c>
      <c r="AA170" s="343">
        <v>0</v>
      </c>
      <c r="AB170" s="347">
        <v>0</v>
      </c>
      <c r="AC170" s="347">
        <v>0</v>
      </c>
      <c r="AD170" s="348">
        <v>0</v>
      </c>
      <c r="AE170" s="348"/>
      <c r="AF170" s="343"/>
      <c r="AG170" s="349"/>
      <c r="AH170" s="349"/>
      <c r="AI170" s="349"/>
      <c r="AJ170" s="349"/>
      <c r="AK170" s="339"/>
      <c r="AL170" s="350"/>
      <c r="AM170" s="350"/>
      <c r="AN170" s="350"/>
      <c r="AO170" s="351"/>
    </row>
    <row r="171" spans="1:41" ht="63.75">
      <c r="A171" s="387">
        <v>44040</v>
      </c>
      <c r="B171" s="339" t="s">
        <v>2686</v>
      </c>
      <c r="C171" s="340">
        <v>28</v>
      </c>
      <c r="D171" s="387">
        <v>44049</v>
      </c>
      <c r="E171" s="436"/>
      <c r="F171" s="437" t="s">
        <v>2687</v>
      </c>
      <c r="G171" s="440" t="s">
        <v>2688</v>
      </c>
      <c r="H171" s="440" t="s">
        <v>2680</v>
      </c>
      <c r="I171" s="394" t="s">
        <v>2058</v>
      </c>
      <c r="J171" s="349" t="s">
        <v>2681</v>
      </c>
      <c r="K171" s="125">
        <v>44096</v>
      </c>
      <c r="L171" s="339" t="s">
        <v>1655</v>
      </c>
      <c r="M171" s="452" t="s">
        <v>2682</v>
      </c>
      <c r="N171" s="339" t="s">
        <v>2683</v>
      </c>
      <c r="O171" s="452" t="s">
        <v>2684</v>
      </c>
      <c r="P171" s="341" t="s">
        <v>2689</v>
      </c>
      <c r="Q171" s="448">
        <v>2.5</v>
      </c>
      <c r="R171" s="439">
        <v>350</v>
      </c>
      <c r="S171" s="449">
        <v>875</v>
      </c>
      <c r="T171" s="450">
        <v>7.6988</v>
      </c>
      <c r="U171" s="451">
        <v>6736.45</v>
      </c>
      <c r="V171" s="439">
        <v>6736.45</v>
      </c>
      <c r="W171" s="439">
        <v>0</v>
      </c>
      <c r="X171" s="439">
        <v>0</v>
      </c>
      <c r="Y171" s="346">
        <v>6736.45</v>
      </c>
      <c r="Z171" s="343">
        <v>0</v>
      </c>
      <c r="AA171" s="343">
        <v>0</v>
      </c>
      <c r="AB171" s="347">
        <v>0</v>
      </c>
      <c r="AC171" s="347">
        <v>0</v>
      </c>
      <c r="AD171" s="348">
        <v>0</v>
      </c>
      <c r="AE171" s="348"/>
      <c r="AF171" s="343"/>
      <c r="AG171" s="349"/>
      <c r="AH171" s="349"/>
      <c r="AI171" s="349"/>
      <c r="AJ171" s="349"/>
      <c r="AK171" s="339"/>
      <c r="AL171" s="350"/>
      <c r="AM171" s="350"/>
      <c r="AN171" s="350"/>
      <c r="AO171" s="351"/>
    </row>
    <row r="172" spans="1:41" ht="102">
      <c r="A172" s="387">
        <v>44069</v>
      </c>
      <c r="B172" s="339" t="s">
        <v>2690</v>
      </c>
      <c r="C172" s="340">
        <v>11</v>
      </c>
      <c r="D172" s="387">
        <v>44114</v>
      </c>
      <c r="E172" s="443"/>
      <c r="F172" s="437" t="s">
        <v>2691</v>
      </c>
      <c r="G172" s="440" t="s">
        <v>2692</v>
      </c>
      <c r="H172" s="440" t="s">
        <v>2693</v>
      </c>
      <c r="I172" s="394" t="s">
        <v>2058</v>
      </c>
      <c r="J172" s="349" t="s">
        <v>2694</v>
      </c>
      <c r="K172" s="125">
        <v>44111</v>
      </c>
      <c r="L172" s="339" t="s">
        <v>1655</v>
      </c>
      <c r="M172" s="452" t="s">
        <v>2695</v>
      </c>
      <c r="N172" s="339" t="s">
        <v>2696</v>
      </c>
      <c r="O172" s="349" t="s">
        <v>2697</v>
      </c>
      <c r="P172" s="341" t="s">
        <v>2698</v>
      </c>
      <c r="Q172" s="448">
        <v>2.5</v>
      </c>
      <c r="R172" s="439">
        <v>350</v>
      </c>
      <c r="S172" s="449">
        <v>875</v>
      </c>
      <c r="T172" s="450">
        <v>7.6988</v>
      </c>
      <c r="U172" s="451">
        <v>6736.45</v>
      </c>
      <c r="V172" s="439">
        <v>6736.45</v>
      </c>
      <c r="W172" s="439">
        <v>0</v>
      </c>
      <c r="X172" s="439">
        <v>0</v>
      </c>
      <c r="Y172" s="346">
        <v>6736.45</v>
      </c>
      <c r="Z172" s="343">
        <v>0</v>
      </c>
      <c r="AA172" s="343">
        <v>0</v>
      </c>
      <c r="AB172" s="383">
        <v>0</v>
      </c>
      <c r="AC172" s="383">
        <v>0</v>
      </c>
      <c r="AD172" s="384">
        <v>0</v>
      </c>
      <c r="AE172" s="384"/>
      <c r="AF172" s="385"/>
      <c r="AG172" s="349"/>
      <c r="AH172" s="343"/>
      <c r="AI172" s="349"/>
      <c r="AJ172" s="349"/>
      <c r="AK172" s="339"/>
      <c r="AL172" s="385"/>
      <c r="AM172" s="339"/>
      <c r="AO172" s="386"/>
    </row>
    <row r="173" spans="1:41" ht="191.25">
      <c r="A173" s="387">
        <v>44056</v>
      </c>
      <c r="B173" s="339" t="s">
        <v>2699</v>
      </c>
      <c r="C173" s="340">
        <v>49</v>
      </c>
      <c r="D173" s="387">
        <v>44069</v>
      </c>
      <c r="E173" s="443"/>
      <c r="F173" s="437" t="s">
        <v>2700</v>
      </c>
      <c r="G173" s="339" t="s">
        <v>2701</v>
      </c>
      <c r="H173" s="339" t="s">
        <v>2702</v>
      </c>
      <c r="I173" s="437" t="s">
        <v>2058</v>
      </c>
      <c r="J173" s="349" t="s">
        <v>2703</v>
      </c>
      <c r="K173" s="125">
        <v>44113</v>
      </c>
      <c r="L173" s="339" t="s">
        <v>1689</v>
      </c>
      <c r="M173" s="339" t="s">
        <v>2704</v>
      </c>
      <c r="N173" s="339" t="s">
        <v>2705</v>
      </c>
      <c r="O173" s="349" t="s">
        <v>2706</v>
      </c>
      <c r="P173" s="341" t="s">
        <v>2707</v>
      </c>
      <c r="Q173" s="448">
        <v>1.5</v>
      </c>
      <c r="R173" s="439">
        <v>400</v>
      </c>
      <c r="S173" s="449">
        <v>600</v>
      </c>
      <c r="T173" s="450">
        <v>7.69998</v>
      </c>
      <c r="U173" s="451">
        <v>4619.99</v>
      </c>
      <c r="V173" s="439">
        <v>4619.99</v>
      </c>
      <c r="W173" s="439">
        <v>0</v>
      </c>
      <c r="X173" s="439">
        <v>0</v>
      </c>
      <c r="Y173" s="346">
        <v>4619.99</v>
      </c>
      <c r="Z173" s="343">
        <v>411.44</v>
      </c>
      <c r="AA173" s="343">
        <v>3168.0797712</v>
      </c>
      <c r="AB173" s="383">
        <v>0</v>
      </c>
      <c r="AC173" s="383">
        <v>0</v>
      </c>
      <c r="AD173" s="384">
        <v>0</v>
      </c>
      <c r="AE173" s="384" t="s">
        <v>2708</v>
      </c>
      <c r="AF173" s="385">
        <v>44062</v>
      </c>
      <c r="AG173" s="349" t="s">
        <v>2709</v>
      </c>
      <c r="AH173" s="343" t="s">
        <v>2357</v>
      </c>
      <c r="AI173" s="349"/>
      <c r="AJ173" s="349" t="s">
        <v>2358</v>
      </c>
      <c r="AK173" s="339" t="s">
        <v>2703</v>
      </c>
      <c r="AL173" s="385">
        <v>44113</v>
      </c>
      <c r="AM173" s="339" t="s">
        <v>2329</v>
      </c>
      <c r="AN173" s="352" t="s">
        <v>2710</v>
      </c>
      <c r="AO173" s="386" t="s">
        <v>2702</v>
      </c>
    </row>
    <row r="174" spans="1:41" ht="140.25">
      <c r="A174" s="387">
        <v>44048</v>
      </c>
      <c r="B174" s="339" t="s">
        <v>2711</v>
      </c>
      <c r="C174" s="340">
        <v>20</v>
      </c>
      <c r="D174" s="387">
        <v>44053</v>
      </c>
      <c r="E174" s="446"/>
      <c r="F174" s="394" t="s">
        <v>2580</v>
      </c>
      <c r="G174" s="440" t="s">
        <v>2712</v>
      </c>
      <c r="H174" s="440" t="s">
        <v>2592</v>
      </c>
      <c r="I174" s="394" t="s">
        <v>2058</v>
      </c>
      <c r="J174" s="349" t="s">
        <v>2713</v>
      </c>
      <c r="K174" s="125">
        <v>44113</v>
      </c>
      <c r="L174" s="339" t="s">
        <v>1628</v>
      </c>
      <c r="M174" s="339" t="s">
        <v>2714</v>
      </c>
      <c r="N174" s="339" t="s">
        <v>2715</v>
      </c>
      <c r="O174" s="349" t="s">
        <v>2716</v>
      </c>
      <c r="P174" s="447" t="s">
        <v>2717</v>
      </c>
      <c r="Q174" s="448">
        <v>1.5</v>
      </c>
      <c r="R174" s="439">
        <v>400</v>
      </c>
      <c r="S174" s="449">
        <v>600</v>
      </c>
      <c r="T174" s="450">
        <v>7.70025</v>
      </c>
      <c r="U174" s="451">
        <v>4620.15</v>
      </c>
      <c r="V174" s="439">
        <v>4620.15</v>
      </c>
      <c r="W174" s="439">
        <v>0</v>
      </c>
      <c r="X174" s="439">
        <v>0</v>
      </c>
      <c r="Y174" s="346">
        <v>4620.15</v>
      </c>
      <c r="Z174" s="343">
        <v>0</v>
      </c>
      <c r="AA174" s="343">
        <v>0</v>
      </c>
      <c r="AB174" s="383">
        <v>0</v>
      </c>
      <c r="AC174" s="383">
        <v>0</v>
      </c>
      <c r="AD174" s="384">
        <v>0</v>
      </c>
      <c r="AE174" s="384"/>
      <c r="AF174" s="385"/>
      <c r="AG174" s="349"/>
      <c r="AH174" s="343"/>
      <c r="AI174" s="349"/>
      <c r="AJ174" s="349"/>
      <c r="AK174" s="339"/>
      <c r="AL174" s="385"/>
      <c r="AM174" s="339"/>
      <c r="AO174" s="386"/>
    </row>
    <row r="175" spans="1:41" ht="51">
      <c r="A175" s="387">
        <v>44035</v>
      </c>
      <c r="B175" s="339" t="s">
        <v>2718</v>
      </c>
      <c r="C175" s="340">
        <v>28</v>
      </c>
      <c r="D175" s="387">
        <v>44040</v>
      </c>
      <c r="E175" s="446"/>
      <c r="F175" s="394" t="s">
        <v>2445</v>
      </c>
      <c r="G175" s="440" t="s">
        <v>2719</v>
      </c>
      <c r="H175" s="440" t="s">
        <v>2720</v>
      </c>
      <c r="I175" s="394" t="s">
        <v>2058</v>
      </c>
      <c r="J175" s="349" t="s">
        <v>2721</v>
      </c>
      <c r="K175" s="125">
        <v>44117</v>
      </c>
      <c r="L175" s="339" t="s">
        <v>1512</v>
      </c>
      <c r="M175" s="339" t="s">
        <v>2722</v>
      </c>
      <c r="N175" s="339" t="s">
        <v>2723</v>
      </c>
      <c r="O175" s="349" t="s">
        <v>2724</v>
      </c>
      <c r="P175" s="447" t="s">
        <v>2725</v>
      </c>
      <c r="Q175" s="448">
        <v>1.5</v>
      </c>
      <c r="R175" s="439">
        <v>400</v>
      </c>
      <c r="S175" s="449">
        <v>600</v>
      </c>
      <c r="T175" s="450">
        <v>7.68992</v>
      </c>
      <c r="U175" s="451">
        <v>4613.95</v>
      </c>
      <c r="V175" s="439">
        <v>4613.95</v>
      </c>
      <c r="W175" s="439">
        <v>0</v>
      </c>
      <c r="X175" s="439">
        <v>0</v>
      </c>
      <c r="Y175" s="346">
        <v>4613.95</v>
      </c>
      <c r="Z175" s="343">
        <v>0</v>
      </c>
      <c r="AA175" s="343">
        <v>0</v>
      </c>
      <c r="AB175" s="383">
        <v>0</v>
      </c>
      <c r="AC175" s="383">
        <v>0</v>
      </c>
      <c r="AD175" s="384">
        <v>0</v>
      </c>
      <c r="AE175" s="384"/>
      <c r="AF175" s="385"/>
      <c r="AG175" s="349"/>
      <c r="AH175" s="343"/>
      <c r="AI175" s="349"/>
      <c r="AJ175" s="349"/>
      <c r="AK175" s="339"/>
      <c r="AL175" s="385"/>
      <c r="AM175" s="339"/>
      <c r="AO175" s="386"/>
    </row>
    <row r="176" spans="1:41" ht="63.75">
      <c r="A176" s="387">
        <v>44035</v>
      </c>
      <c r="B176" s="339" t="s">
        <v>2726</v>
      </c>
      <c r="C176" s="340">
        <v>29</v>
      </c>
      <c r="D176" s="387">
        <v>44040</v>
      </c>
      <c r="E176" s="446"/>
      <c r="F176" s="394" t="s">
        <v>2727</v>
      </c>
      <c r="G176" s="440" t="s">
        <v>2728</v>
      </c>
      <c r="H176" s="440" t="s">
        <v>2720</v>
      </c>
      <c r="I176" s="394" t="s">
        <v>2058</v>
      </c>
      <c r="J176" s="349" t="s">
        <v>2721</v>
      </c>
      <c r="K176" s="125">
        <v>44117</v>
      </c>
      <c r="L176" s="339" t="s">
        <v>1512</v>
      </c>
      <c r="M176" s="339" t="s">
        <v>2722</v>
      </c>
      <c r="N176" s="339" t="s">
        <v>2723</v>
      </c>
      <c r="O176" s="349" t="s">
        <v>2724</v>
      </c>
      <c r="P176" s="341" t="s">
        <v>2725</v>
      </c>
      <c r="Q176" s="448">
        <v>1.5</v>
      </c>
      <c r="R176" s="439">
        <v>400</v>
      </c>
      <c r="S176" s="449">
        <v>600</v>
      </c>
      <c r="T176" s="450">
        <v>7.68992</v>
      </c>
      <c r="U176" s="451">
        <v>4613.95</v>
      </c>
      <c r="V176" s="439">
        <v>4613.95</v>
      </c>
      <c r="W176" s="439">
        <v>0</v>
      </c>
      <c r="X176" s="439">
        <v>0</v>
      </c>
      <c r="Y176" s="346">
        <v>4613.95</v>
      </c>
      <c r="Z176" s="343">
        <v>0</v>
      </c>
      <c r="AA176" s="343">
        <v>0</v>
      </c>
      <c r="AB176" s="347">
        <v>0</v>
      </c>
      <c r="AC176" s="347">
        <v>0</v>
      </c>
      <c r="AD176" s="453">
        <v>0</v>
      </c>
      <c r="AE176" s="453"/>
      <c r="AF176" s="453"/>
      <c r="AG176" s="349"/>
      <c r="AH176" s="349"/>
      <c r="AI176" s="349"/>
      <c r="AJ176" s="349"/>
      <c r="AK176" s="339"/>
      <c r="AL176" s="350"/>
      <c r="AM176" s="350"/>
      <c r="AN176" s="350"/>
      <c r="AO176" s="454"/>
    </row>
    <row r="177" spans="1:41" ht="138" customHeight="1">
      <c r="A177" s="387">
        <v>43812</v>
      </c>
      <c r="B177" s="339" t="s">
        <v>2373</v>
      </c>
      <c r="C177" s="340">
        <v>26</v>
      </c>
      <c r="D177" s="387">
        <v>43833</v>
      </c>
      <c r="E177" s="446"/>
      <c r="F177" s="394" t="s">
        <v>2374</v>
      </c>
      <c r="G177" s="440" t="s">
        <v>2375</v>
      </c>
      <c r="H177" s="440" t="s">
        <v>2376</v>
      </c>
      <c r="I177" s="394" t="s">
        <v>2058</v>
      </c>
      <c r="J177" s="349" t="s">
        <v>2729</v>
      </c>
      <c r="K177" s="125">
        <v>44119</v>
      </c>
      <c r="L177" s="339" t="s">
        <v>2378</v>
      </c>
      <c r="M177" s="339" t="s">
        <v>2379</v>
      </c>
      <c r="N177" s="339" t="s">
        <v>2380</v>
      </c>
      <c r="O177" s="441" t="s">
        <v>2381</v>
      </c>
      <c r="P177" s="341" t="s">
        <v>2382</v>
      </c>
      <c r="Q177" s="448">
        <v>11.5</v>
      </c>
      <c r="R177" s="439">
        <v>-54.93</v>
      </c>
      <c r="S177" s="449">
        <v>-631.695</v>
      </c>
      <c r="T177" s="450">
        <v>7.65224</v>
      </c>
      <c r="U177" s="451">
        <v>-4833.92</v>
      </c>
      <c r="V177" s="439">
        <v>-4833.92</v>
      </c>
      <c r="W177" s="439">
        <v>0</v>
      </c>
      <c r="X177" s="439">
        <v>0</v>
      </c>
      <c r="Y177" s="346">
        <v>-4833.92</v>
      </c>
      <c r="Z177" s="343">
        <v>0</v>
      </c>
      <c r="AA177" s="343">
        <v>0</v>
      </c>
      <c r="AB177" s="347">
        <v>0</v>
      </c>
      <c r="AC177" s="347"/>
      <c r="AD177" s="453">
        <v>0</v>
      </c>
      <c r="AE177" s="453"/>
      <c r="AF177" s="453"/>
      <c r="AG177" s="349"/>
      <c r="AH177" s="349"/>
      <c r="AI177" s="349"/>
      <c r="AJ177" s="349"/>
      <c r="AK177" s="339"/>
      <c r="AL177" s="350"/>
      <c r="AM177" s="350"/>
      <c r="AN177" s="350"/>
      <c r="AO177" s="454"/>
    </row>
    <row r="178" spans="1:41" ht="127.5">
      <c r="A178" s="387">
        <v>43812</v>
      </c>
      <c r="B178" s="339" t="s">
        <v>2373</v>
      </c>
      <c r="C178" s="340">
        <v>26</v>
      </c>
      <c r="D178" s="387">
        <v>43833</v>
      </c>
      <c r="E178" s="446"/>
      <c r="F178" s="394" t="s">
        <v>2374</v>
      </c>
      <c r="G178" s="440" t="s">
        <v>2375</v>
      </c>
      <c r="H178" s="440" t="s">
        <v>2376</v>
      </c>
      <c r="I178" s="394" t="s">
        <v>2058</v>
      </c>
      <c r="J178" s="349" t="s">
        <v>2730</v>
      </c>
      <c r="K178" s="125">
        <v>44133</v>
      </c>
      <c r="L178" s="339" t="s">
        <v>2378</v>
      </c>
      <c r="M178" s="441" t="s">
        <v>2379</v>
      </c>
      <c r="N178" s="339" t="s">
        <v>2380</v>
      </c>
      <c r="O178" s="441" t="s">
        <v>2381</v>
      </c>
      <c r="P178" s="341" t="s">
        <v>2731</v>
      </c>
      <c r="Q178" s="448">
        <v>11.5</v>
      </c>
      <c r="R178" s="439">
        <v>54.93</v>
      </c>
      <c r="S178" s="449">
        <v>631.7</v>
      </c>
      <c r="T178" s="450">
        <v>7.65224</v>
      </c>
      <c r="U178" s="451">
        <v>4833.92</v>
      </c>
      <c r="V178" s="439">
        <v>4833.92</v>
      </c>
      <c r="W178" s="439">
        <v>0</v>
      </c>
      <c r="X178" s="439">
        <v>0</v>
      </c>
      <c r="Y178" s="346">
        <v>4833.92</v>
      </c>
      <c r="Z178" s="343">
        <v>0</v>
      </c>
      <c r="AA178" s="343">
        <v>0</v>
      </c>
      <c r="AB178" s="347">
        <v>0</v>
      </c>
      <c r="AC178" s="347"/>
      <c r="AD178" s="453">
        <v>0</v>
      </c>
      <c r="AE178" s="453"/>
      <c r="AF178" s="453"/>
      <c r="AG178" s="349"/>
      <c r="AH178" s="349"/>
      <c r="AI178" s="349"/>
      <c r="AJ178" s="349"/>
      <c r="AK178" s="339"/>
      <c r="AL178" s="350"/>
      <c r="AM178" s="350"/>
      <c r="AN178" s="350"/>
      <c r="AO178" s="454"/>
    </row>
    <row r="179" spans="1:41" ht="66" customHeight="1">
      <c r="A179" s="387">
        <v>44085</v>
      </c>
      <c r="B179" s="339" t="s">
        <v>2732</v>
      </c>
      <c r="C179" s="340">
        <v>24</v>
      </c>
      <c r="D179" s="387">
        <v>44097</v>
      </c>
      <c r="E179" s="446"/>
      <c r="F179" s="3" t="s">
        <v>2733</v>
      </c>
      <c r="G179" s="440" t="s">
        <v>2734</v>
      </c>
      <c r="H179" s="440" t="s">
        <v>2735</v>
      </c>
      <c r="I179" s="394" t="s">
        <v>2058</v>
      </c>
      <c r="J179" s="349" t="s">
        <v>2736</v>
      </c>
      <c r="K179" s="125">
        <v>44145</v>
      </c>
      <c r="L179" s="339" t="s">
        <v>2737</v>
      </c>
      <c r="M179" s="339" t="s">
        <v>2738</v>
      </c>
      <c r="N179" s="339" t="s">
        <v>2739</v>
      </c>
      <c r="O179" s="441" t="s">
        <v>2740</v>
      </c>
      <c r="P179" s="341" t="s">
        <v>2741</v>
      </c>
      <c r="Q179" s="448">
        <v>4.5</v>
      </c>
      <c r="R179" s="439">
        <v>400</v>
      </c>
      <c r="S179" s="449">
        <v>1800</v>
      </c>
      <c r="T179" s="450">
        <v>7.7565</v>
      </c>
      <c r="U179" s="451">
        <v>13961.7</v>
      </c>
      <c r="V179" s="439">
        <v>13961.7</v>
      </c>
      <c r="W179" s="439">
        <v>0</v>
      </c>
      <c r="X179" s="439">
        <v>0</v>
      </c>
      <c r="Y179" s="346">
        <v>13961.7</v>
      </c>
      <c r="Z179" s="343">
        <v>446.49</v>
      </c>
      <c r="AA179" s="343">
        <v>3463.199685</v>
      </c>
      <c r="AB179" s="347">
        <v>0</v>
      </c>
      <c r="AC179" s="347">
        <v>0</v>
      </c>
      <c r="AD179" s="453">
        <v>0</v>
      </c>
      <c r="AE179" s="453" t="s">
        <v>2742</v>
      </c>
      <c r="AF179" s="453">
        <v>44124</v>
      </c>
      <c r="AG179" s="349" t="s">
        <v>2743</v>
      </c>
      <c r="AH179" s="349" t="s">
        <v>2327</v>
      </c>
      <c r="AI179" s="349"/>
      <c r="AJ179" s="349" t="s">
        <v>2328</v>
      </c>
      <c r="AK179" s="339" t="s">
        <v>2736</v>
      </c>
      <c r="AL179" s="350">
        <v>44145</v>
      </c>
      <c r="AM179" s="350" t="s">
        <v>2329</v>
      </c>
      <c r="AN179" s="350" t="s">
        <v>2738</v>
      </c>
      <c r="AO179" s="454" t="s">
        <v>2744</v>
      </c>
    </row>
    <row r="180" spans="1:41" ht="63.75">
      <c r="A180" s="387">
        <v>44039</v>
      </c>
      <c r="B180" s="339" t="s">
        <v>2745</v>
      </c>
      <c r="C180" s="340">
        <v>45</v>
      </c>
      <c r="D180" s="387">
        <v>44044</v>
      </c>
      <c r="E180" s="446"/>
      <c r="F180" s="339" t="s">
        <v>2643</v>
      </c>
      <c r="G180" s="440" t="s">
        <v>2746</v>
      </c>
      <c r="H180" s="440" t="s">
        <v>2654</v>
      </c>
      <c r="I180" s="394" t="s">
        <v>2058</v>
      </c>
      <c r="J180" s="349" t="s">
        <v>2747</v>
      </c>
      <c r="K180" s="125">
        <v>44152</v>
      </c>
      <c r="L180" s="339" t="s">
        <v>2748</v>
      </c>
      <c r="M180" s="339" t="s">
        <v>2749</v>
      </c>
      <c r="N180" s="339" t="s">
        <v>2750</v>
      </c>
      <c r="O180" s="441" t="s">
        <v>2751</v>
      </c>
      <c r="P180" s="341" t="s">
        <v>2752</v>
      </c>
      <c r="Q180" s="448">
        <v>4.5</v>
      </c>
      <c r="R180" s="439">
        <v>350</v>
      </c>
      <c r="S180" s="449">
        <v>1575</v>
      </c>
      <c r="T180" s="450">
        <v>7.70871</v>
      </c>
      <c r="U180" s="451">
        <v>12141.22</v>
      </c>
      <c r="V180" s="439">
        <v>12141.22</v>
      </c>
      <c r="W180" s="439">
        <v>0</v>
      </c>
      <c r="X180" s="439">
        <v>0</v>
      </c>
      <c r="Y180" s="346">
        <v>12141.22</v>
      </c>
      <c r="Z180" s="343">
        <v>0</v>
      </c>
      <c r="AA180" s="343">
        <v>0</v>
      </c>
      <c r="AB180" s="347">
        <v>0</v>
      </c>
      <c r="AC180" s="347">
        <v>0</v>
      </c>
      <c r="AD180" s="453">
        <v>0</v>
      </c>
      <c r="AE180" s="453" t="s">
        <v>2753</v>
      </c>
      <c r="AF180" s="453">
        <v>44040</v>
      </c>
      <c r="AG180" s="349" t="s">
        <v>2754</v>
      </c>
      <c r="AH180" s="349" t="s">
        <v>2327</v>
      </c>
      <c r="AI180" s="349"/>
      <c r="AJ180" s="349" t="s">
        <v>2328</v>
      </c>
      <c r="AK180" s="339" t="s">
        <v>2747</v>
      </c>
      <c r="AL180" s="350">
        <v>44152</v>
      </c>
      <c r="AM180" s="350" t="s">
        <v>2329</v>
      </c>
      <c r="AN180" s="350" t="s">
        <v>2647</v>
      </c>
      <c r="AO180" s="455" t="s">
        <v>2654</v>
      </c>
    </row>
    <row r="181" spans="1:41" ht="102">
      <c r="A181" s="387">
        <v>44071</v>
      </c>
      <c r="B181" s="339" t="s">
        <v>2755</v>
      </c>
      <c r="C181" s="340">
        <v>46</v>
      </c>
      <c r="D181" s="387">
        <v>44083</v>
      </c>
      <c r="E181" s="446"/>
      <c r="F181" s="394" t="s">
        <v>2643</v>
      </c>
      <c r="G181" s="456" t="s">
        <v>2746</v>
      </c>
      <c r="H181" s="456" t="s">
        <v>2654</v>
      </c>
      <c r="I181" s="394" t="s">
        <v>2058</v>
      </c>
      <c r="J181" s="349" t="s">
        <v>2756</v>
      </c>
      <c r="K181" s="125">
        <v>44152</v>
      </c>
      <c r="L181" s="457" t="s">
        <v>2748</v>
      </c>
      <c r="M181" s="339" t="s">
        <v>2757</v>
      </c>
      <c r="N181" s="339" t="s">
        <v>2758</v>
      </c>
      <c r="O181" s="46" t="s">
        <v>2759</v>
      </c>
      <c r="P181" s="341" t="s">
        <v>2760</v>
      </c>
      <c r="Q181" s="458">
        <v>3.5</v>
      </c>
      <c r="R181" s="458">
        <v>350</v>
      </c>
      <c r="S181" s="459">
        <v>1225</v>
      </c>
      <c r="T181" s="460">
        <v>7.70025</v>
      </c>
      <c r="U181" s="461">
        <v>9432.8</v>
      </c>
      <c r="V181" s="458">
        <v>9432.8</v>
      </c>
      <c r="W181" s="458">
        <v>0</v>
      </c>
      <c r="X181" s="458">
        <v>0</v>
      </c>
      <c r="Y181" s="346">
        <v>9432.8</v>
      </c>
      <c r="Z181" s="462">
        <v>0</v>
      </c>
      <c r="AA181" s="343">
        <v>0</v>
      </c>
      <c r="AB181" s="463">
        <v>0</v>
      </c>
      <c r="AC181" s="463">
        <v>0</v>
      </c>
      <c r="AD181" s="463">
        <v>0</v>
      </c>
      <c r="AE181" s="463"/>
      <c r="AF181" s="463"/>
      <c r="AG181" s="463"/>
      <c r="AH181" s="463"/>
      <c r="AI181" s="463"/>
      <c r="AJ181" s="463"/>
      <c r="AK181" s="463"/>
      <c r="AL181" s="463"/>
      <c r="AM181" s="463"/>
      <c r="AN181" s="463"/>
      <c r="AO181" s="463"/>
    </row>
    <row r="182" spans="1:41" ht="102">
      <c r="A182" s="387">
        <v>44071</v>
      </c>
      <c r="B182" s="339" t="s">
        <v>2761</v>
      </c>
      <c r="C182" s="340">
        <v>47</v>
      </c>
      <c r="D182" s="387">
        <v>44083</v>
      </c>
      <c r="E182" s="446"/>
      <c r="F182" s="394" t="s">
        <v>2656</v>
      </c>
      <c r="G182" s="456" t="s">
        <v>2762</v>
      </c>
      <c r="H182" s="441" t="s">
        <v>2654</v>
      </c>
      <c r="I182" s="394" t="s">
        <v>2058</v>
      </c>
      <c r="J182" s="349" t="s">
        <v>2756</v>
      </c>
      <c r="K182" s="125">
        <v>44152</v>
      </c>
      <c r="L182" s="339" t="s">
        <v>2763</v>
      </c>
      <c r="M182" s="339" t="s">
        <v>2757</v>
      </c>
      <c r="N182" s="339" t="s">
        <v>2758</v>
      </c>
      <c r="O182" s="46" t="s">
        <v>2759</v>
      </c>
      <c r="P182" s="341" t="s">
        <v>2764</v>
      </c>
      <c r="Q182" s="458">
        <v>3.5</v>
      </c>
      <c r="R182" s="458">
        <v>350</v>
      </c>
      <c r="S182" s="459">
        <v>1225</v>
      </c>
      <c r="T182" s="460">
        <v>7.70025</v>
      </c>
      <c r="U182" s="461">
        <v>9432.81</v>
      </c>
      <c r="V182" s="458">
        <v>9432.81</v>
      </c>
      <c r="W182" s="458">
        <v>0</v>
      </c>
      <c r="X182" s="458">
        <v>0</v>
      </c>
      <c r="Y182" s="346">
        <v>9432.81</v>
      </c>
      <c r="Z182" s="343">
        <v>0</v>
      </c>
      <c r="AA182" s="343">
        <v>0</v>
      </c>
      <c r="AB182" s="464">
        <v>0</v>
      </c>
      <c r="AC182" s="464">
        <v>0</v>
      </c>
      <c r="AD182" s="343">
        <v>0</v>
      </c>
      <c r="AE182" s="343"/>
      <c r="AF182" s="343"/>
      <c r="AG182" s="349"/>
      <c r="AH182" s="349"/>
      <c r="AI182" s="349"/>
      <c r="AJ182" s="349"/>
      <c r="AL182" s="350"/>
      <c r="AM182" s="350"/>
      <c r="AN182" s="350"/>
      <c r="AO182" s="455"/>
    </row>
    <row r="183" spans="1:41" ht="89.25">
      <c r="A183" s="338">
        <v>44071</v>
      </c>
      <c r="B183" s="339" t="s">
        <v>2765</v>
      </c>
      <c r="C183" s="340">
        <v>48</v>
      </c>
      <c r="D183" s="125">
        <v>44083</v>
      </c>
      <c r="E183" s="443"/>
      <c r="F183" s="339" t="s">
        <v>2643</v>
      </c>
      <c r="G183" s="339" t="s">
        <v>2746</v>
      </c>
      <c r="H183" s="3" t="s">
        <v>2654</v>
      </c>
      <c r="I183" s="339" t="s">
        <v>2058</v>
      </c>
      <c r="J183" s="349" t="s">
        <v>2756</v>
      </c>
      <c r="K183" s="125">
        <v>44152</v>
      </c>
      <c r="L183" s="339" t="s">
        <v>2748</v>
      </c>
      <c r="M183" s="339" t="s">
        <v>2766</v>
      </c>
      <c r="N183" s="339" t="s">
        <v>2767</v>
      </c>
      <c r="O183" s="341" t="s">
        <v>2768</v>
      </c>
      <c r="P183" s="247" t="s">
        <v>2769</v>
      </c>
      <c r="Q183" s="342">
        <v>2.5</v>
      </c>
      <c r="R183" s="343">
        <v>350</v>
      </c>
      <c r="S183" s="344">
        <v>875</v>
      </c>
      <c r="T183" s="345">
        <v>7.70025</v>
      </c>
      <c r="U183" s="344">
        <v>6737.72</v>
      </c>
      <c r="V183" s="343">
        <v>6737.72</v>
      </c>
      <c r="W183" s="343">
        <v>0</v>
      </c>
      <c r="X183" s="343">
        <v>0</v>
      </c>
      <c r="Y183" s="346">
        <v>6737.72</v>
      </c>
      <c r="Z183" s="343">
        <v>0</v>
      </c>
      <c r="AA183" s="343">
        <v>0</v>
      </c>
      <c r="AB183" s="464">
        <v>0</v>
      </c>
      <c r="AC183" s="464">
        <v>0</v>
      </c>
      <c r="AD183" s="343">
        <v>0</v>
      </c>
      <c r="AE183" s="343"/>
      <c r="AF183" s="343"/>
      <c r="AG183" s="349"/>
      <c r="AH183" s="349"/>
      <c r="AI183" s="349"/>
      <c r="AJ183" s="349"/>
      <c r="AL183" s="350"/>
      <c r="AM183" s="350"/>
      <c r="AN183" s="350"/>
      <c r="AO183" s="455"/>
    </row>
    <row r="184" spans="1:41" ht="89.25">
      <c r="A184" s="338">
        <v>44077</v>
      </c>
      <c r="B184" s="339" t="s">
        <v>2770</v>
      </c>
      <c r="C184" s="340">
        <v>49</v>
      </c>
      <c r="D184" s="125">
        <v>44083</v>
      </c>
      <c r="E184" s="443"/>
      <c r="F184" s="339" t="s">
        <v>2771</v>
      </c>
      <c r="G184" s="339" t="s">
        <v>169</v>
      </c>
      <c r="H184" s="3" t="s">
        <v>2654</v>
      </c>
      <c r="I184" s="339" t="s">
        <v>2058</v>
      </c>
      <c r="J184" s="349" t="s">
        <v>2756</v>
      </c>
      <c r="K184" s="125">
        <v>44152</v>
      </c>
      <c r="L184" s="339" t="s">
        <v>2763</v>
      </c>
      <c r="M184" s="339" t="s">
        <v>2766</v>
      </c>
      <c r="N184" s="339" t="s">
        <v>2767</v>
      </c>
      <c r="O184" s="341" t="s">
        <v>2768</v>
      </c>
      <c r="P184" s="247" t="s">
        <v>2769</v>
      </c>
      <c r="Q184" s="342">
        <v>2.5</v>
      </c>
      <c r="R184" s="343">
        <v>350</v>
      </c>
      <c r="S184" s="344">
        <v>875</v>
      </c>
      <c r="T184" s="345">
        <v>7.70025</v>
      </c>
      <c r="U184" s="344">
        <v>6737.72</v>
      </c>
      <c r="V184" s="343">
        <v>6737.72</v>
      </c>
      <c r="W184" s="343">
        <v>0</v>
      </c>
      <c r="X184" s="343">
        <v>0</v>
      </c>
      <c r="Y184" s="346">
        <v>6737.72</v>
      </c>
      <c r="Z184" s="343">
        <v>0</v>
      </c>
      <c r="AA184" s="343">
        <v>0</v>
      </c>
      <c r="AB184" s="464">
        <v>0</v>
      </c>
      <c r="AC184" s="464">
        <v>0</v>
      </c>
      <c r="AD184" s="343">
        <v>0</v>
      </c>
      <c r="AE184" s="343"/>
      <c r="AF184" s="343"/>
      <c r="AG184" s="349"/>
      <c r="AH184" s="349"/>
      <c r="AI184" s="349"/>
      <c r="AJ184" s="349"/>
      <c r="AL184" s="350"/>
      <c r="AM184" s="350"/>
      <c r="AN184" s="350"/>
      <c r="AO184" s="455"/>
    </row>
    <row r="185" spans="1:41" ht="63.75">
      <c r="A185" s="338">
        <v>44102</v>
      </c>
      <c r="B185" s="339" t="s">
        <v>2772</v>
      </c>
      <c r="C185" s="340">
        <v>20</v>
      </c>
      <c r="D185" s="125">
        <v>44105</v>
      </c>
      <c r="E185" s="443"/>
      <c r="F185" s="339" t="s">
        <v>2397</v>
      </c>
      <c r="G185" s="339" t="s">
        <v>2773</v>
      </c>
      <c r="H185" s="3" t="s">
        <v>2774</v>
      </c>
      <c r="I185" s="339" t="s">
        <v>2058</v>
      </c>
      <c r="J185" s="349" t="s">
        <v>2775</v>
      </c>
      <c r="K185" s="125">
        <v>44158</v>
      </c>
      <c r="L185" s="339" t="s">
        <v>1655</v>
      </c>
      <c r="M185" s="339" t="s">
        <v>2776</v>
      </c>
      <c r="N185" s="339" t="s">
        <v>2777</v>
      </c>
      <c r="O185" s="341" t="s">
        <v>2778</v>
      </c>
      <c r="P185" s="247" t="s">
        <v>2779</v>
      </c>
      <c r="Q185" s="342">
        <v>1.5</v>
      </c>
      <c r="R185" s="343">
        <v>350</v>
      </c>
      <c r="S185" s="344">
        <v>525</v>
      </c>
      <c r="T185" s="345">
        <v>7.77703</v>
      </c>
      <c r="U185" s="344">
        <v>4082.94</v>
      </c>
      <c r="V185" s="343">
        <v>4082.94</v>
      </c>
      <c r="W185" s="343">
        <v>0</v>
      </c>
      <c r="X185" s="343">
        <v>0</v>
      </c>
      <c r="Y185" s="346">
        <v>4082.94</v>
      </c>
      <c r="Z185" s="343">
        <v>0</v>
      </c>
      <c r="AA185" s="343">
        <v>0</v>
      </c>
      <c r="AB185" s="464">
        <v>0</v>
      </c>
      <c r="AC185" s="464">
        <v>0</v>
      </c>
      <c r="AD185" s="343">
        <v>0</v>
      </c>
      <c r="AE185" s="343"/>
      <c r="AF185" s="343"/>
      <c r="AG185" s="349"/>
      <c r="AH185" s="349"/>
      <c r="AI185" s="349"/>
      <c r="AJ185" s="349"/>
      <c r="AL185" s="350"/>
      <c r="AM185" s="350"/>
      <c r="AN185" s="350"/>
      <c r="AO185" s="455"/>
    </row>
    <row r="186" spans="1:41" ht="125.25" customHeight="1">
      <c r="A186" s="338">
        <v>44082</v>
      </c>
      <c r="B186" s="339" t="s">
        <v>2780</v>
      </c>
      <c r="C186" s="340">
        <v>50</v>
      </c>
      <c r="D186" s="125">
        <v>44095</v>
      </c>
      <c r="E186" s="443"/>
      <c r="F186" s="339" t="s">
        <v>2781</v>
      </c>
      <c r="G186" s="339" t="s">
        <v>2782</v>
      </c>
      <c r="H186" s="3" t="s">
        <v>2702</v>
      </c>
      <c r="I186" s="339" t="s">
        <v>2058</v>
      </c>
      <c r="J186" s="349" t="s">
        <v>2783</v>
      </c>
      <c r="K186" s="125">
        <v>44159</v>
      </c>
      <c r="L186" s="339" t="s">
        <v>2784</v>
      </c>
      <c r="M186" s="339" t="s">
        <v>2785</v>
      </c>
      <c r="N186" s="339" t="s">
        <v>2786</v>
      </c>
      <c r="O186" s="341" t="s">
        <v>2787</v>
      </c>
      <c r="P186" s="247" t="s">
        <v>2788</v>
      </c>
      <c r="Q186" s="342">
        <v>0.5</v>
      </c>
      <c r="R186" s="343">
        <v>400</v>
      </c>
      <c r="S186" s="344">
        <v>200</v>
      </c>
      <c r="T186" s="345">
        <v>7.7565</v>
      </c>
      <c r="U186" s="344">
        <v>1551.3</v>
      </c>
      <c r="V186" s="343">
        <v>1551.3</v>
      </c>
      <c r="W186" s="343">
        <v>0</v>
      </c>
      <c r="X186" s="343">
        <v>0</v>
      </c>
      <c r="Y186" s="346">
        <v>1551.3</v>
      </c>
      <c r="Z186" s="343">
        <v>0</v>
      </c>
      <c r="AA186" s="343">
        <v>0</v>
      </c>
      <c r="AB186" s="464">
        <v>0</v>
      </c>
      <c r="AC186" s="464">
        <v>0</v>
      </c>
      <c r="AD186" s="343">
        <v>0</v>
      </c>
      <c r="AE186" s="343"/>
      <c r="AF186" s="343"/>
      <c r="AG186" s="349"/>
      <c r="AH186" s="349"/>
      <c r="AI186" s="349"/>
      <c r="AJ186" s="349"/>
      <c r="AL186" s="350"/>
      <c r="AM186" s="350"/>
      <c r="AN186" s="350"/>
      <c r="AO186" s="455"/>
    </row>
    <row r="187" spans="1:41" ht="51">
      <c r="A187" s="338">
        <v>44109</v>
      </c>
      <c r="B187" s="339" t="s">
        <v>2789</v>
      </c>
      <c r="C187" s="340">
        <v>30</v>
      </c>
      <c r="D187" s="125">
        <v>44113</v>
      </c>
      <c r="E187" s="443"/>
      <c r="F187" s="339" t="s">
        <v>2445</v>
      </c>
      <c r="G187" s="339" t="s">
        <v>2790</v>
      </c>
      <c r="H187" s="3" t="s">
        <v>2791</v>
      </c>
      <c r="I187" s="339" t="s">
        <v>2058</v>
      </c>
      <c r="J187" s="349" t="s">
        <v>2792</v>
      </c>
      <c r="K187" s="125">
        <v>44160</v>
      </c>
      <c r="L187" s="339" t="s">
        <v>1655</v>
      </c>
      <c r="M187" s="339" t="s">
        <v>2722</v>
      </c>
      <c r="N187" s="339" t="s">
        <v>2793</v>
      </c>
      <c r="O187" s="341" t="s">
        <v>2794</v>
      </c>
      <c r="P187" s="247" t="s">
        <v>2795</v>
      </c>
      <c r="Q187" s="342">
        <v>2.5</v>
      </c>
      <c r="R187" s="343">
        <v>400</v>
      </c>
      <c r="S187" s="344">
        <v>1000</v>
      </c>
      <c r="T187" s="345">
        <v>7.77696</v>
      </c>
      <c r="U187" s="344">
        <v>7776.96</v>
      </c>
      <c r="V187" s="343">
        <v>7776.96</v>
      </c>
      <c r="W187" s="343">
        <v>0</v>
      </c>
      <c r="X187" s="343">
        <v>0</v>
      </c>
      <c r="Y187" s="346">
        <v>7776.96</v>
      </c>
      <c r="Z187" s="343">
        <v>0</v>
      </c>
      <c r="AA187" s="343">
        <v>0</v>
      </c>
      <c r="AB187" s="464">
        <v>0</v>
      </c>
      <c r="AC187" s="464">
        <v>0</v>
      </c>
      <c r="AD187" s="343">
        <v>0</v>
      </c>
      <c r="AE187" s="343"/>
      <c r="AF187" s="343"/>
      <c r="AG187" s="349"/>
      <c r="AH187" s="349"/>
      <c r="AI187" s="349"/>
      <c r="AJ187" s="349"/>
      <c r="AL187" s="350"/>
      <c r="AM187" s="350"/>
      <c r="AN187" s="350"/>
      <c r="AO187" s="455"/>
    </row>
    <row r="188" spans="1:41" ht="63.75">
      <c r="A188" s="338">
        <v>44110</v>
      </c>
      <c r="B188" s="339" t="s">
        <v>2796</v>
      </c>
      <c r="C188" s="340">
        <v>31</v>
      </c>
      <c r="D188" s="125">
        <v>44113</v>
      </c>
      <c r="E188" s="443"/>
      <c r="F188" s="339" t="s">
        <v>2727</v>
      </c>
      <c r="G188" s="339" t="s">
        <v>2797</v>
      </c>
      <c r="H188" s="3" t="s">
        <v>2791</v>
      </c>
      <c r="I188" s="339" t="s">
        <v>2058</v>
      </c>
      <c r="J188" s="349" t="s">
        <v>2792</v>
      </c>
      <c r="K188" s="125">
        <v>44160</v>
      </c>
      <c r="L188" s="339" t="s">
        <v>1655</v>
      </c>
      <c r="M188" s="339" t="s">
        <v>2722</v>
      </c>
      <c r="N188" s="339" t="s">
        <v>2793</v>
      </c>
      <c r="O188" s="341" t="s">
        <v>2794</v>
      </c>
      <c r="P188" s="247" t="s">
        <v>2798</v>
      </c>
      <c r="Q188" s="342">
        <v>2.5</v>
      </c>
      <c r="R188" s="343">
        <v>400</v>
      </c>
      <c r="S188" s="344">
        <v>1000</v>
      </c>
      <c r="T188" s="345">
        <v>7.77696</v>
      </c>
      <c r="U188" s="344">
        <v>7776.96</v>
      </c>
      <c r="V188" s="343">
        <v>7776.96</v>
      </c>
      <c r="W188" s="343">
        <v>0</v>
      </c>
      <c r="X188" s="343">
        <v>0</v>
      </c>
      <c r="Y188" s="346">
        <v>7776.96</v>
      </c>
      <c r="Z188" s="343">
        <v>0</v>
      </c>
      <c r="AA188" s="343">
        <v>0</v>
      </c>
      <c r="AB188" s="464">
        <v>0</v>
      </c>
      <c r="AC188" s="464">
        <v>0</v>
      </c>
      <c r="AD188" s="343">
        <v>0</v>
      </c>
      <c r="AE188" s="343"/>
      <c r="AF188" s="343"/>
      <c r="AG188" s="349"/>
      <c r="AH188" s="349"/>
      <c r="AI188" s="349"/>
      <c r="AJ188" s="349"/>
      <c r="AL188" s="350"/>
      <c r="AM188" s="350"/>
      <c r="AN188" s="350"/>
      <c r="AO188" s="455"/>
    </row>
    <row r="189" spans="1:41" ht="51">
      <c r="A189" s="338">
        <v>44117</v>
      </c>
      <c r="B189" s="339" t="s">
        <v>2799</v>
      </c>
      <c r="C189" s="340">
        <v>63</v>
      </c>
      <c r="D189" s="125">
        <v>44125</v>
      </c>
      <c r="E189" s="443"/>
      <c r="F189" s="339" t="s">
        <v>2481</v>
      </c>
      <c r="G189" s="339" t="s">
        <v>2800</v>
      </c>
      <c r="H189" s="3" t="s">
        <v>2617</v>
      </c>
      <c r="I189" s="339" t="s">
        <v>2058</v>
      </c>
      <c r="J189" s="349" t="s">
        <v>2801</v>
      </c>
      <c r="K189" s="125">
        <v>44160</v>
      </c>
      <c r="L189" s="339" t="s">
        <v>2802</v>
      </c>
      <c r="M189" s="339" t="s">
        <v>2803</v>
      </c>
      <c r="N189" s="339" t="s">
        <v>2804</v>
      </c>
      <c r="O189" s="341" t="s">
        <v>2805</v>
      </c>
      <c r="P189" s="247" t="s">
        <v>2806</v>
      </c>
      <c r="Q189" s="342">
        <v>1</v>
      </c>
      <c r="R189" s="343">
        <v>435</v>
      </c>
      <c r="S189" s="344">
        <v>435</v>
      </c>
      <c r="T189" s="345">
        <v>7.77703</v>
      </c>
      <c r="U189" s="344">
        <v>3383.01</v>
      </c>
      <c r="V189" s="343">
        <v>3383.01</v>
      </c>
      <c r="W189" s="343">
        <v>0</v>
      </c>
      <c r="X189" s="343">
        <v>0</v>
      </c>
      <c r="Y189" s="346">
        <v>3383.01</v>
      </c>
      <c r="Z189" s="343">
        <v>0</v>
      </c>
      <c r="AA189" s="343">
        <v>0</v>
      </c>
      <c r="AB189" s="464">
        <v>0</v>
      </c>
      <c r="AC189" s="464">
        <v>0</v>
      </c>
      <c r="AD189" s="343">
        <v>0</v>
      </c>
      <c r="AE189" s="343"/>
      <c r="AF189" s="343"/>
      <c r="AG189" s="349"/>
      <c r="AH189" s="349"/>
      <c r="AI189" s="349"/>
      <c r="AJ189" s="349"/>
      <c r="AL189" s="350"/>
      <c r="AM189" s="350"/>
      <c r="AN189" s="350"/>
      <c r="AO189" s="455"/>
    </row>
    <row r="190" spans="1:41" ht="63.75">
      <c r="A190" s="338">
        <v>44104</v>
      </c>
      <c r="B190" s="339" t="s">
        <v>2807</v>
      </c>
      <c r="C190" s="340">
        <v>25</v>
      </c>
      <c r="D190" s="125">
        <v>44124</v>
      </c>
      <c r="E190" s="446"/>
      <c r="F190" s="339" t="s">
        <v>2733</v>
      </c>
      <c r="G190" s="339" t="s">
        <v>2808</v>
      </c>
      <c r="H190" s="3" t="s">
        <v>2809</v>
      </c>
      <c r="I190" s="339" t="s">
        <v>2058</v>
      </c>
      <c r="J190" s="349" t="s">
        <v>2810</v>
      </c>
      <c r="K190" s="125">
        <v>44173</v>
      </c>
      <c r="L190" s="339" t="s">
        <v>1844</v>
      </c>
      <c r="M190" s="339" t="s">
        <v>2422</v>
      </c>
      <c r="N190" s="339" t="s">
        <v>2811</v>
      </c>
      <c r="O190" s="341" t="s">
        <v>2812</v>
      </c>
      <c r="P190" s="247" t="s">
        <v>2813</v>
      </c>
      <c r="Q190" s="342">
        <v>9.5</v>
      </c>
      <c r="R190" s="343">
        <v>54.006315</v>
      </c>
      <c r="S190" s="344">
        <v>513.0599925</v>
      </c>
      <c r="T190" s="345">
        <v>7.77703</v>
      </c>
      <c r="U190" s="344">
        <v>3990.08</v>
      </c>
      <c r="V190" s="343">
        <v>3990.08</v>
      </c>
      <c r="W190" s="343">
        <v>0</v>
      </c>
      <c r="X190" s="343">
        <v>0</v>
      </c>
      <c r="Y190" s="346">
        <v>3990.08</v>
      </c>
      <c r="Z190" s="343">
        <v>779.1</v>
      </c>
      <c r="AA190" s="343">
        <v>6059.084073</v>
      </c>
      <c r="AB190" s="464">
        <v>0</v>
      </c>
      <c r="AC190" s="464">
        <v>0</v>
      </c>
      <c r="AD190" s="343">
        <v>0</v>
      </c>
      <c r="AE190" s="343" t="s">
        <v>2814</v>
      </c>
      <c r="AF190" s="343">
        <v>44124</v>
      </c>
      <c r="AG190" s="349" t="s">
        <v>2815</v>
      </c>
      <c r="AH190" s="349" t="s">
        <v>2816</v>
      </c>
      <c r="AI190" s="349"/>
      <c r="AJ190" s="349" t="s">
        <v>2817</v>
      </c>
      <c r="AK190" s="352" t="s">
        <v>2810</v>
      </c>
      <c r="AL190" s="350">
        <v>14</v>
      </c>
      <c r="AM190" s="350">
        <v>141</v>
      </c>
      <c r="AN190" s="350" t="s">
        <v>2422</v>
      </c>
      <c r="AO190" s="455" t="s">
        <v>2744</v>
      </c>
    </row>
    <row r="191" spans="1:41" ht="38.25">
      <c r="A191" s="338">
        <v>44147</v>
      </c>
      <c r="B191" s="339" t="s">
        <v>2818</v>
      </c>
      <c r="C191" s="340">
        <v>32</v>
      </c>
      <c r="D191" s="125">
        <v>44152</v>
      </c>
      <c r="E191" s="446"/>
      <c r="F191" s="339" t="s">
        <v>2727</v>
      </c>
      <c r="G191" s="339" t="s">
        <v>2819</v>
      </c>
      <c r="H191" s="3" t="s">
        <v>2791</v>
      </c>
      <c r="I191" s="339" t="s">
        <v>2058</v>
      </c>
      <c r="J191" s="349" t="s">
        <v>2820</v>
      </c>
      <c r="K191" s="125">
        <v>44174</v>
      </c>
      <c r="L191" s="339" t="s">
        <v>2584</v>
      </c>
      <c r="M191" s="339" t="s">
        <v>2821</v>
      </c>
      <c r="N191" s="339" t="s">
        <v>2822</v>
      </c>
      <c r="O191" s="341" t="s">
        <v>2823</v>
      </c>
      <c r="P191" s="247" t="s">
        <v>2824</v>
      </c>
      <c r="Q191" s="342">
        <v>1</v>
      </c>
      <c r="R191" s="343">
        <v>70</v>
      </c>
      <c r="S191" s="344">
        <v>70</v>
      </c>
      <c r="T191" s="345">
        <v>7.77842</v>
      </c>
      <c r="U191" s="344">
        <v>544.49</v>
      </c>
      <c r="V191" s="343">
        <v>544.49</v>
      </c>
      <c r="W191" s="343">
        <v>0</v>
      </c>
      <c r="X191" s="343">
        <v>0</v>
      </c>
      <c r="Y191" s="346">
        <v>544.49</v>
      </c>
      <c r="Z191" s="343">
        <v>0</v>
      </c>
      <c r="AA191" s="343">
        <v>0</v>
      </c>
      <c r="AB191" s="464">
        <v>0</v>
      </c>
      <c r="AC191" s="464">
        <v>0</v>
      </c>
      <c r="AD191" s="343">
        <v>0</v>
      </c>
      <c r="AE191" s="343"/>
      <c r="AF191" s="343"/>
      <c r="AG191" s="349"/>
      <c r="AH191" s="349"/>
      <c r="AI191" s="349"/>
      <c r="AJ191" s="349"/>
      <c r="AL191" s="350"/>
      <c r="AM191" s="350"/>
      <c r="AN191" s="350"/>
      <c r="AO191" s="455"/>
    </row>
    <row r="192" spans="1:41" ht="63.75">
      <c r="A192" s="338">
        <v>44117</v>
      </c>
      <c r="B192" s="339" t="s">
        <v>2825</v>
      </c>
      <c r="C192" s="340">
        <v>48</v>
      </c>
      <c r="D192" s="125">
        <v>44127</v>
      </c>
      <c r="E192" s="446"/>
      <c r="F192" s="339" t="s">
        <v>2826</v>
      </c>
      <c r="G192" s="339" t="s">
        <v>2827</v>
      </c>
      <c r="H192" s="3" t="s">
        <v>2828</v>
      </c>
      <c r="I192" s="339" t="s">
        <v>2058</v>
      </c>
      <c r="J192" s="349" t="s">
        <v>2829</v>
      </c>
      <c r="K192" s="125">
        <v>44174</v>
      </c>
      <c r="L192" s="339" t="s">
        <v>2584</v>
      </c>
      <c r="M192" s="339" t="s">
        <v>2830</v>
      </c>
      <c r="N192" s="339" t="s">
        <v>2831</v>
      </c>
      <c r="O192" s="341" t="s">
        <v>2832</v>
      </c>
      <c r="P192" s="247" t="s">
        <v>2833</v>
      </c>
      <c r="Q192" s="342">
        <v>3.5</v>
      </c>
      <c r="R192" s="343">
        <v>350</v>
      </c>
      <c r="S192" s="344">
        <v>1225</v>
      </c>
      <c r="T192" s="345">
        <v>7.77983</v>
      </c>
      <c r="U192" s="344">
        <v>9530.29</v>
      </c>
      <c r="V192" s="343">
        <v>9530.29</v>
      </c>
      <c r="W192" s="343">
        <v>0</v>
      </c>
      <c r="X192" s="343">
        <v>0</v>
      </c>
      <c r="Y192" s="346">
        <v>9530.29</v>
      </c>
      <c r="Z192" s="343">
        <v>0</v>
      </c>
      <c r="AA192" s="343">
        <v>0</v>
      </c>
      <c r="AB192" s="464">
        <v>0</v>
      </c>
      <c r="AC192" s="464">
        <v>0</v>
      </c>
      <c r="AD192" s="343">
        <v>0</v>
      </c>
      <c r="AE192" s="343"/>
      <c r="AF192" s="343"/>
      <c r="AG192" s="349"/>
      <c r="AH192" s="349"/>
      <c r="AI192" s="349"/>
      <c r="AJ192" s="349"/>
      <c r="AL192" s="350"/>
      <c r="AM192" s="350"/>
      <c r="AN192" s="350"/>
      <c r="AO192" s="455"/>
    </row>
    <row r="193" spans="1:41" ht="63.75">
      <c r="A193" s="338">
        <v>44140</v>
      </c>
      <c r="B193" s="339" t="s">
        <v>2834</v>
      </c>
      <c r="C193" s="340">
        <v>13</v>
      </c>
      <c r="D193" s="125">
        <v>44151</v>
      </c>
      <c r="E193" s="446"/>
      <c r="F193" s="339" t="s">
        <v>2691</v>
      </c>
      <c r="G193" s="339" t="s">
        <v>2827</v>
      </c>
      <c r="H193" s="3" t="s">
        <v>2835</v>
      </c>
      <c r="I193" s="339" t="s">
        <v>2058</v>
      </c>
      <c r="J193" s="349" t="s">
        <v>2836</v>
      </c>
      <c r="K193" s="125">
        <v>44184</v>
      </c>
      <c r="L193" s="339" t="s">
        <v>1655</v>
      </c>
      <c r="M193" s="339" t="s">
        <v>2837</v>
      </c>
      <c r="N193" s="339" t="s">
        <v>2838</v>
      </c>
      <c r="O193" s="341" t="s">
        <v>2839</v>
      </c>
      <c r="P193" s="247" t="s">
        <v>2840</v>
      </c>
      <c r="Q193" s="342">
        <v>2.5</v>
      </c>
      <c r="R193" s="343">
        <v>350</v>
      </c>
      <c r="S193" s="344">
        <v>875</v>
      </c>
      <c r="T193" s="345">
        <v>7.77983</v>
      </c>
      <c r="U193" s="344">
        <v>6807.35</v>
      </c>
      <c r="V193" s="343">
        <v>6807.35</v>
      </c>
      <c r="W193" s="343">
        <v>0</v>
      </c>
      <c r="X193" s="343">
        <v>0</v>
      </c>
      <c r="Y193" s="346">
        <v>6807.35</v>
      </c>
      <c r="Z193" s="343">
        <v>0</v>
      </c>
      <c r="AA193" s="343">
        <v>0</v>
      </c>
      <c r="AB193" s="464">
        <v>0</v>
      </c>
      <c r="AC193" s="464">
        <v>0</v>
      </c>
      <c r="AD193" s="343">
        <v>0</v>
      </c>
      <c r="AE193" s="343"/>
      <c r="AF193" s="343"/>
      <c r="AG193" s="349"/>
      <c r="AH193" s="349"/>
      <c r="AI193" s="349"/>
      <c r="AJ193" s="349"/>
      <c r="AL193" s="350"/>
      <c r="AM193" s="350"/>
      <c r="AN193" s="350"/>
      <c r="AO193" s="455"/>
    </row>
    <row r="194" spans="1:41" ht="102">
      <c r="A194" s="338">
        <v>44133</v>
      </c>
      <c r="B194" s="339" t="s">
        <v>2841</v>
      </c>
      <c r="C194" s="340">
        <v>5</v>
      </c>
      <c r="D194" s="125">
        <v>44141</v>
      </c>
      <c r="E194" s="446"/>
      <c r="F194" s="339" t="s">
        <v>2842</v>
      </c>
      <c r="G194" s="339" t="s">
        <v>2827</v>
      </c>
      <c r="H194" s="3" t="s">
        <v>2843</v>
      </c>
      <c r="I194" s="339" t="s">
        <v>2058</v>
      </c>
      <c r="J194" s="349" t="s">
        <v>2844</v>
      </c>
      <c r="K194" s="125">
        <v>44184</v>
      </c>
      <c r="L194" s="339" t="s">
        <v>2401</v>
      </c>
      <c r="M194" s="339" t="s">
        <v>2845</v>
      </c>
      <c r="N194" s="339" t="s">
        <v>2846</v>
      </c>
      <c r="O194" s="341" t="s">
        <v>2847</v>
      </c>
      <c r="P194" s="247" t="s">
        <v>2848</v>
      </c>
      <c r="Q194" s="342">
        <v>2.5</v>
      </c>
      <c r="R194" s="343">
        <v>350</v>
      </c>
      <c r="S194" s="344">
        <v>875</v>
      </c>
      <c r="T194" s="345">
        <v>7.79212</v>
      </c>
      <c r="U194" s="344">
        <v>6818.11</v>
      </c>
      <c r="V194" s="344">
        <v>6818.11</v>
      </c>
      <c r="W194" s="343">
        <v>0</v>
      </c>
      <c r="X194" s="343">
        <v>0</v>
      </c>
      <c r="Y194" s="346">
        <v>6818.11</v>
      </c>
      <c r="Z194" s="343">
        <v>0</v>
      </c>
      <c r="AA194" s="343">
        <v>0</v>
      </c>
      <c r="AB194" s="464">
        <v>0</v>
      </c>
      <c r="AC194" s="464">
        <v>0</v>
      </c>
      <c r="AD194" s="343">
        <v>0</v>
      </c>
      <c r="AE194" s="343"/>
      <c r="AF194" s="343"/>
      <c r="AG194" s="349"/>
      <c r="AH194" s="349"/>
      <c r="AI194" s="349"/>
      <c r="AJ194" s="349"/>
      <c r="AL194" s="350"/>
      <c r="AM194" s="350"/>
      <c r="AN194" s="350"/>
      <c r="AO194" s="455"/>
    </row>
    <row r="195" spans="1:41" ht="63.75">
      <c r="A195" s="338">
        <v>44081</v>
      </c>
      <c r="B195" s="339" t="s">
        <v>2849</v>
      </c>
      <c r="C195" s="340">
        <v>42</v>
      </c>
      <c r="D195" s="125">
        <v>44091</v>
      </c>
      <c r="E195" s="446"/>
      <c r="F195" s="339" t="s">
        <v>2850</v>
      </c>
      <c r="G195" s="339" t="s">
        <v>2851</v>
      </c>
      <c r="H195" s="3" t="s">
        <v>2852</v>
      </c>
      <c r="I195" s="339" t="s">
        <v>2058</v>
      </c>
      <c r="J195" s="349" t="s">
        <v>2853</v>
      </c>
      <c r="K195" s="125">
        <v>44184</v>
      </c>
      <c r="L195" s="339" t="s">
        <v>2584</v>
      </c>
      <c r="M195" s="339" t="s">
        <v>2854</v>
      </c>
      <c r="N195" s="339" t="s">
        <v>2855</v>
      </c>
      <c r="O195" s="341" t="s">
        <v>2856</v>
      </c>
      <c r="P195" s="247" t="s">
        <v>2857</v>
      </c>
      <c r="Q195" s="342">
        <v>1</v>
      </c>
      <c r="R195" s="343">
        <v>400</v>
      </c>
      <c r="S195" s="344">
        <v>400</v>
      </c>
      <c r="T195" s="345">
        <v>7.7565</v>
      </c>
      <c r="U195" s="344">
        <v>3102.6</v>
      </c>
      <c r="V195" s="344">
        <v>3102.6</v>
      </c>
      <c r="W195" s="343">
        <v>0</v>
      </c>
      <c r="X195" s="343">
        <v>0</v>
      </c>
      <c r="Y195" s="346">
        <v>3102.6</v>
      </c>
      <c r="Z195" s="343">
        <v>0</v>
      </c>
      <c r="AA195" s="343">
        <v>0</v>
      </c>
      <c r="AB195" s="464">
        <v>0</v>
      </c>
      <c r="AC195" s="464">
        <v>0</v>
      </c>
      <c r="AD195" s="343">
        <v>0</v>
      </c>
      <c r="AE195" s="343"/>
      <c r="AF195" s="343"/>
      <c r="AG195" s="349"/>
      <c r="AH195" s="349"/>
      <c r="AI195" s="349"/>
      <c r="AJ195" s="349"/>
      <c r="AL195" s="350"/>
      <c r="AM195" s="350"/>
      <c r="AN195" s="350"/>
      <c r="AO195" s="455"/>
    </row>
    <row r="196" spans="1:41" ht="63.75">
      <c r="A196" s="400">
        <v>44141</v>
      </c>
      <c r="B196" s="394" t="s">
        <v>2858</v>
      </c>
      <c r="C196" s="395">
        <v>12</v>
      </c>
      <c r="D196" s="465">
        <v>44148</v>
      </c>
      <c r="E196" s="466"/>
      <c r="F196" s="394" t="s">
        <v>2859</v>
      </c>
      <c r="G196" s="394" t="s">
        <v>2860</v>
      </c>
      <c r="H196" s="467" t="s">
        <v>2861</v>
      </c>
      <c r="I196" s="394" t="s">
        <v>2058</v>
      </c>
      <c r="J196" s="398" t="s">
        <v>2862</v>
      </c>
      <c r="K196" s="465">
        <v>44184</v>
      </c>
      <c r="L196" s="394" t="s">
        <v>2863</v>
      </c>
      <c r="M196" s="394" t="s">
        <v>2864</v>
      </c>
      <c r="N196" s="394" t="s">
        <v>2865</v>
      </c>
      <c r="O196" s="468" t="s">
        <v>2866</v>
      </c>
      <c r="P196" s="399" t="s">
        <v>2867</v>
      </c>
      <c r="Q196" s="406">
        <v>3.5</v>
      </c>
      <c r="R196" s="469">
        <v>400</v>
      </c>
      <c r="S196" s="470">
        <v>1400</v>
      </c>
      <c r="T196" s="471">
        <v>7.78318</v>
      </c>
      <c r="U196" s="470">
        <v>10896.45</v>
      </c>
      <c r="V196" s="469">
        <v>10896.45</v>
      </c>
      <c r="W196" s="469">
        <v>0</v>
      </c>
      <c r="X196" s="469">
        <v>0</v>
      </c>
      <c r="Y196" s="346">
        <v>10896.45</v>
      </c>
      <c r="Z196" s="469">
        <v>0</v>
      </c>
      <c r="AA196" s="343">
        <v>0</v>
      </c>
      <c r="AB196" s="472">
        <v>0</v>
      </c>
      <c r="AC196" s="472">
        <v>0</v>
      </c>
      <c r="AD196" s="469">
        <v>0</v>
      </c>
      <c r="AE196" s="469"/>
      <c r="AF196" s="469"/>
      <c r="AG196" s="398"/>
      <c r="AH196" s="398"/>
      <c r="AI196" s="398"/>
      <c r="AJ196" s="398"/>
      <c r="AK196" s="473"/>
      <c r="AL196" s="474"/>
      <c r="AM196" s="474"/>
      <c r="AN196" s="474"/>
      <c r="AO196" s="475"/>
    </row>
    <row r="197" spans="1:41" ht="63.75">
      <c r="A197" s="338">
        <v>44130</v>
      </c>
      <c r="B197" s="339" t="s">
        <v>2868</v>
      </c>
      <c r="C197" s="340">
        <v>33</v>
      </c>
      <c r="D197" s="125">
        <v>44148</v>
      </c>
      <c r="E197" s="446"/>
      <c r="F197" s="339" t="s">
        <v>2869</v>
      </c>
      <c r="G197" s="339" t="s">
        <v>2870</v>
      </c>
      <c r="H197" s="3" t="s">
        <v>2595</v>
      </c>
      <c r="I197" s="339" t="s">
        <v>2058</v>
      </c>
      <c r="J197" s="349" t="s">
        <v>2871</v>
      </c>
      <c r="K197" s="125">
        <v>44184</v>
      </c>
      <c r="L197" s="339" t="s">
        <v>1844</v>
      </c>
      <c r="M197" s="339" t="s">
        <v>2872</v>
      </c>
      <c r="N197" s="339" t="s">
        <v>2873</v>
      </c>
      <c r="O197" s="341" t="s">
        <v>2874</v>
      </c>
      <c r="P197" s="247" t="s">
        <v>2875</v>
      </c>
      <c r="Q197" s="342">
        <v>1.5</v>
      </c>
      <c r="R197" s="343">
        <v>400</v>
      </c>
      <c r="S197" s="344">
        <v>600</v>
      </c>
      <c r="T197" s="345">
        <v>7.78309</v>
      </c>
      <c r="U197" s="344">
        <v>4669.85</v>
      </c>
      <c r="V197" s="343">
        <v>4669.85</v>
      </c>
      <c r="W197" s="343">
        <v>0</v>
      </c>
      <c r="X197" s="343">
        <v>0</v>
      </c>
      <c r="Y197" s="346">
        <v>4669.85</v>
      </c>
      <c r="Z197" s="343">
        <v>0</v>
      </c>
      <c r="AA197" s="343">
        <v>0</v>
      </c>
      <c r="AB197" s="464">
        <v>0</v>
      </c>
      <c r="AC197" s="464">
        <v>0</v>
      </c>
      <c r="AD197" s="343">
        <v>0</v>
      </c>
      <c r="AE197" s="343"/>
      <c r="AF197" s="343"/>
      <c r="AG197" s="349"/>
      <c r="AH197" s="349"/>
      <c r="AI197" s="349"/>
      <c r="AJ197" s="349"/>
      <c r="AL197" s="350"/>
      <c r="AM197" s="350"/>
      <c r="AN197" s="350"/>
      <c r="AO197" s="455"/>
    </row>
    <row r="198" spans="1:41" ht="51">
      <c r="A198" s="338">
        <v>44130</v>
      </c>
      <c r="B198" s="339" t="s">
        <v>2876</v>
      </c>
      <c r="C198" s="340">
        <v>34</v>
      </c>
      <c r="D198" s="125">
        <v>44148</v>
      </c>
      <c r="E198" s="446"/>
      <c r="F198" s="339" t="s">
        <v>2877</v>
      </c>
      <c r="G198" s="339" t="s">
        <v>2878</v>
      </c>
      <c r="H198" s="3" t="s">
        <v>2595</v>
      </c>
      <c r="I198" s="339" t="s">
        <v>2058</v>
      </c>
      <c r="J198" s="349" t="s">
        <v>2871</v>
      </c>
      <c r="K198" s="125">
        <v>44184</v>
      </c>
      <c r="L198" s="339" t="s">
        <v>1844</v>
      </c>
      <c r="M198" s="339" t="s">
        <v>2879</v>
      </c>
      <c r="N198" s="339" t="s">
        <v>2873</v>
      </c>
      <c r="O198" s="341" t="s">
        <v>2874</v>
      </c>
      <c r="P198" s="247" t="s">
        <v>2880</v>
      </c>
      <c r="Q198" s="342">
        <v>1.5</v>
      </c>
      <c r="R198" s="343">
        <v>400</v>
      </c>
      <c r="S198" s="344">
        <v>600</v>
      </c>
      <c r="T198" s="345">
        <v>7.78309</v>
      </c>
      <c r="U198" s="344">
        <v>4669.86</v>
      </c>
      <c r="V198" s="343">
        <v>4669.86</v>
      </c>
      <c r="W198" s="343">
        <v>0</v>
      </c>
      <c r="X198" s="343">
        <v>0</v>
      </c>
      <c r="Y198" s="346">
        <v>4669.86</v>
      </c>
      <c r="Z198" s="343">
        <v>0</v>
      </c>
      <c r="AA198" s="343">
        <v>0</v>
      </c>
      <c r="AB198" s="464">
        <v>0</v>
      </c>
      <c r="AC198" s="464">
        <v>0</v>
      </c>
      <c r="AD198" s="343">
        <v>0</v>
      </c>
      <c r="AE198" s="343"/>
      <c r="AF198" s="343"/>
      <c r="AG198" s="349"/>
      <c r="AH198" s="349"/>
      <c r="AI198" s="349"/>
      <c r="AJ198" s="349"/>
      <c r="AL198" s="350"/>
      <c r="AM198" s="350"/>
      <c r="AN198" s="350"/>
      <c r="AO198" s="455"/>
    </row>
    <row r="199" spans="1:41" ht="96" customHeight="1">
      <c r="A199" s="338">
        <v>44106</v>
      </c>
      <c r="B199" s="339" t="s">
        <v>2881</v>
      </c>
      <c r="C199" s="340">
        <v>6</v>
      </c>
      <c r="D199" s="125">
        <v>44113</v>
      </c>
      <c r="E199" s="446"/>
      <c r="F199" s="339" t="s">
        <v>2882</v>
      </c>
      <c r="G199" s="339" t="s">
        <v>2827</v>
      </c>
      <c r="H199" s="3" t="s">
        <v>2883</v>
      </c>
      <c r="I199" s="339" t="s">
        <v>2058</v>
      </c>
      <c r="J199" s="349" t="s">
        <v>2884</v>
      </c>
      <c r="K199" s="125">
        <v>44184</v>
      </c>
      <c r="L199" s="339" t="s">
        <v>1655</v>
      </c>
      <c r="M199" s="339" t="s">
        <v>2885</v>
      </c>
      <c r="N199" s="339" t="s">
        <v>2886</v>
      </c>
      <c r="O199" s="341" t="s">
        <v>2887</v>
      </c>
      <c r="P199" s="247" t="s">
        <v>2888</v>
      </c>
      <c r="Q199" s="342">
        <v>2.5</v>
      </c>
      <c r="R199" s="343">
        <v>400</v>
      </c>
      <c r="S199" s="344">
        <v>1000</v>
      </c>
      <c r="T199" s="345">
        <v>7.78309</v>
      </c>
      <c r="U199" s="344">
        <v>7783.09</v>
      </c>
      <c r="V199" s="343">
        <v>7783.09</v>
      </c>
      <c r="W199" s="343">
        <v>0</v>
      </c>
      <c r="X199" s="343">
        <v>0</v>
      </c>
      <c r="Y199" s="346">
        <v>7783.09</v>
      </c>
      <c r="Z199" s="343">
        <v>0</v>
      </c>
      <c r="AA199" s="343">
        <v>0</v>
      </c>
      <c r="AB199" s="464">
        <v>0</v>
      </c>
      <c r="AC199" s="464">
        <v>0</v>
      </c>
      <c r="AD199" s="343">
        <v>0</v>
      </c>
      <c r="AE199" s="343"/>
      <c r="AF199" s="343"/>
      <c r="AG199" s="349"/>
      <c r="AH199" s="349"/>
      <c r="AI199" s="349"/>
      <c r="AJ199" s="349"/>
      <c r="AL199" s="350"/>
      <c r="AM199" s="350"/>
      <c r="AN199" s="350"/>
      <c r="AO199" s="455"/>
    </row>
    <row r="200" spans="1:41" ht="97.5" customHeight="1">
      <c r="A200" s="338">
        <v>44130</v>
      </c>
      <c r="B200" s="339" t="s">
        <v>2889</v>
      </c>
      <c r="C200" s="340">
        <v>12</v>
      </c>
      <c r="D200" s="125">
        <v>44138</v>
      </c>
      <c r="E200" s="446"/>
      <c r="F200" s="339" t="s">
        <v>2691</v>
      </c>
      <c r="G200" s="339" t="s">
        <v>2827</v>
      </c>
      <c r="H200" s="3" t="s">
        <v>2890</v>
      </c>
      <c r="I200" s="339" t="s">
        <v>2058</v>
      </c>
      <c r="J200" s="349" t="s">
        <v>2891</v>
      </c>
      <c r="K200" s="125">
        <v>44184</v>
      </c>
      <c r="L200" s="339" t="s">
        <v>1844</v>
      </c>
      <c r="M200" s="339" t="s">
        <v>2892</v>
      </c>
      <c r="N200" s="339" t="s">
        <v>2893</v>
      </c>
      <c r="O200" s="341" t="s">
        <v>2894</v>
      </c>
      <c r="P200" s="247" t="s">
        <v>2895</v>
      </c>
      <c r="Q200" s="342">
        <v>1.5</v>
      </c>
      <c r="R200" s="343">
        <v>350</v>
      </c>
      <c r="S200" s="344">
        <v>525</v>
      </c>
      <c r="T200" s="345">
        <v>7.7565</v>
      </c>
      <c r="U200" s="344">
        <v>4072.16</v>
      </c>
      <c r="V200" s="343">
        <v>4072.16</v>
      </c>
      <c r="W200" s="343">
        <v>0</v>
      </c>
      <c r="X200" s="343">
        <v>0</v>
      </c>
      <c r="Y200" s="346">
        <v>4072.16</v>
      </c>
      <c r="Z200" s="343">
        <v>0</v>
      </c>
      <c r="AA200" s="343">
        <v>0</v>
      </c>
      <c r="AB200" s="464">
        <v>0</v>
      </c>
      <c r="AC200" s="464">
        <v>0</v>
      </c>
      <c r="AD200" s="343">
        <v>0</v>
      </c>
      <c r="AE200" s="343"/>
      <c r="AF200" s="343"/>
      <c r="AG200" s="349"/>
      <c r="AH200" s="349"/>
      <c r="AI200" s="349"/>
      <c r="AJ200" s="349"/>
      <c r="AL200" s="350"/>
      <c r="AM200" s="350"/>
      <c r="AN200" s="350"/>
      <c r="AO200" s="455"/>
    </row>
    <row r="201" spans="1:41" ht="57" customHeight="1">
      <c r="A201" s="338">
        <v>44155</v>
      </c>
      <c r="B201" s="339" t="s">
        <v>2896</v>
      </c>
      <c r="C201" s="340">
        <v>10</v>
      </c>
      <c r="D201" s="125">
        <v>44162</v>
      </c>
      <c r="E201" s="446"/>
      <c r="F201" s="339" t="s">
        <v>2897</v>
      </c>
      <c r="G201" s="339" t="s">
        <v>2898</v>
      </c>
      <c r="H201" s="3" t="s">
        <v>2899</v>
      </c>
      <c r="I201" s="339" t="s">
        <v>2058</v>
      </c>
      <c r="J201" s="349" t="s">
        <v>2900</v>
      </c>
      <c r="K201" s="125">
        <v>44184</v>
      </c>
      <c r="L201" s="339" t="s">
        <v>1655</v>
      </c>
      <c r="M201" s="339" t="s">
        <v>2901</v>
      </c>
      <c r="N201" s="339" t="s">
        <v>2902</v>
      </c>
      <c r="O201" s="341" t="s">
        <v>2903</v>
      </c>
      <c r="P201" s="247" t="s">
        <v>2904</v>
      </c>
      <c r="Q201" s="342">
        <v>2.5</v>
      </c>
      <c r="R201" s="343">
        <v>144.25</v>
      </c>
      <c r="S201" s="344">
        <v>360.625</v>
      </c>
      <c r="T201" s="345">
        <v>7.81148</v>
      </c>
      <c r="U201" s="344">
        <v>2817.05</v>
      </c>
      <c r="V201" s="343">
        <v>2817.05</v>
      </c>
      <c r="W201" s="343">
        <v>0</v>
      </c>
      <c r="X201" s="343">
        <v>0</v>
      </c>
      <c r="Y201" s="346">
        <v>2817.05</v>
      </c>
      <c r="Z201" s="343">
        <v>0</v>
      </c>
      <c r="AA201" s="343">
        <v>0</v>
      </c>
      <c r="AB201" s="464">
        <v>0</v>
      </c>
      <c r="AC201" s="464">
        <v>0</v>
      </c>
      <c r="AD201" s="343">
        <v>0</v>
      </c>
      <c r="AE201" s="343"/>
      <c r="AF201" s="343"/>
      <c r="AG201" s="349"/>
      <c r="AH201" s="349"/>
      <c r="AI201" s="349"/>
      <c r="AJ201" s="349"/>
      <c r="AL201" s="350"/>
      <c r="AM201" s="350"/>
      <c r="AN201" s="350"/>
      <c r="AO201" s="455"/>
    </row>
    <row r="202" spans="1:41" ht="84.75" customHeight="1">
      <c r="A202" s="338">
        <v>44161</v>
      </c>
      <c r="B202" s="339" t="s">
        <v>2905</v>
      </c>
      <c r="C202" s="340">
        <v>2</v>
      </c>
      <c r="D202" s="125">
        <v>44173</v>
      </c>
      <c r="E202" s="446"/>
      <c r="F202" s="339" t="s">
        <v>2662</v>
      </c>
      <c r="G202" s="339" t="s">
        <v>2906</v>
      </c>
      <c r="H202" s="3" t="s">
        <v>2907</v>
      </c>
      <c r="I202" s="339" t="s">
        <v>2058</v>
      </c>
      <c r="J202" s="349" t="s">
        <v>2908</v>
      </c>
      <c r="K202" s="125">
        <v>44184</v>
      </c>
      <c r="L202" s="339" t="s">
        <v>1628</v>
      </c>
      <c r="M202" s="339" t="s">
        <v>2909</v>
      </c>
      <c r="N202" s="339" t="s">
        <v>2910</v>
      </c>
      <c r="O202" s="341" t="s">
        <v>2911</v>
      </c>
      <c r="P202" s="247" t="s">
        <v>2912</v>
      </c>
      <c r="Q202" s="342">
        <v>3.5</v>
      </c>
      <c r="R202" s="343">
        <v>400</v>
      </c>
      <c r="S202" s="344">
        <v>1400</v>
      </c>
      <c r="T202" s="345">
        <v>7.78309</v>
      </c>
      <c r="U202" s="344">
        <v>10896.33</v>
      </c>
      <c r="V202" s="343">
        <v>10896.33</v>
      </c>
      <c r="W202" s="343">
        <v>0</v>
      </c>
      <c r="X202" s="343">
        <v>0</v>
      </c>
      <c r="Y202" s="346">
        <v>10896.33</v>
      </c>
      <c r="Z202" s="343">
        <v>0</v>
      </c>
      <c r="AA202" s="343">
        <v>0</v>
      </c>
      <c r="AB202" s="464">
        <v>0</v>
      </c>
      <c r="AC202" s="464">
        <v>0</v>
      </c>
      <c r="AD202" s="343">
        <v>0</v>
      </c>
      <c r="AE202" s="343"/>
      <c r="AF202" s="343"/>
      <c r="AG202" s="349"/>
      <c r="AH202" s="349"/>
      <c r="AI202" s="349"/>
      <c r="AJ202" s="349"/>
      <c r="AL202" s="350"/>
      <c r="AM202" s="350"/>
      <c r="AN202" s="350"/>
      <c r="AO202" s="455"/>
    </row>
    <row r="203" spans="1:41" ht="63.75">
      <c r="A203" s="338">
        <v>44147</v>
      </c>
      <c r="B203" s="339" t="s">
        <v>2913</v>
      </c>
      <c r="C203" s="340">
        <v>51</v>
      </c>
      <c r="D203" s="125">
        <v>44159</v>
      </c>
      <c r="E203" s="446"/>
      <c r="F203" s="339" t="s">
        <v>2914</v>
      </c>
      <c r="G203" s="339" t="s">
        <v>2915</v>
      </c>
      <c r="H203" s="3" t="s">
        <v>2916</v>
      </c>
      <c r="I203" s="339" t="s">
        <v>2058</v>
      </c>
      <c r="J203" s="349" t="s">
        <v>2917</v>
      </c>
      <c r="K203" s="125">
        <v>44184</v>
      </c>
      <c r="L203" s="339" t="s">
        <v>1628</v>
      </c>
      <c r="M203" s="339" t="s">
        <v>2918</v>
      </c>
      <c r="N203" s="339" t="s">
        <v>2919</v>
      </c>
      <c r="O203" s="341" t="s">
        <v>2920</v>
      </c>
      <c r="P203" s="247" t="s">
        <v>2921</v>
      </c>
      <c r="Q203" s="342">
        <v>6.5</v>
      </c>
      <c r="R203" s="343">
        <v>350</v>
      </c>
      <c r="S203" s="344">
        <v>2275</v>
      </c>
      <c r="T203" s="345">
        <v>7.78586</v>
      </c>
      <c r="U203" s="344">
        <v>17712.83</v>
      </c>
      <c r="V203" s="343">
        <v>17712.83</v>
      </c>
      <c r="W203" s="343">
        <v>0</v>
      </c>
      <c r="X203" s="343">
        <v>0</v>
      </c>
      <c r="Y203" s="346">
        <v>17712.83</v>
      </c>
      <c r="Z203" s="343">
        <v>0</v>
      </c>
      <c r="AA203" s="343">
        <v>0</v>
      </c>
      <c r="AB203" s="464">
        <v>0</v>
      </c>
      <c r="AC203" s="464">
        <v>0</v>
      </c>
      <c r="AD203" s="343">
        <v>0</v>
      </c>
      <c r="AE203" s="343"/>
      <c r="AF203" s="343"/>
      <c r="AG203" s="349"/>
      <c r="AH203" s="349"/>
      <c r="AI203" s="349"/>
      <c r="AJ203" s="349"/>
      <c r="AL203" s="350"/>
      <c r="AM203" s="350"/>
      <c r="AN203" s="350"/>
      <c r="AO203" s="455"/>
    </row>
    <row r="204" spans="1:41" ht="51">
      <c r="A204" s="338">
        <v>44123</v>
      </c>
      <c r="B204" s="339" t="s">
        <v>2922</v>
      </c>
      <c r="C204" s="340">
        <v>50</v>
      </c>
      <c r="D204" s="125">
        <v>44130</v>
      </c>
      <c r="E204" s="446"/>
      <c r="F204" s="339" t="s">
        <v>2914</v>
      </c>
      <c r="G204" s="339" t="s">
        <v>2915</v>
      </c>
      <c r="H204" s="3" t="s">
        <v>2916</v>
      </c>
      <c r="I204" s="339" t="s">
        <v>2058</v>
      </c>
      <c r="J204" s="349" t="s">
        <v>2923</v>
      </c>
      <c r="K204" s="125">
        <v>44193</v>
      </c>
      <c r="L204" s="339" t="s">
        <v>1628</v>
      </c>
      <c r="M204" s="339" t="s">
        <v>2924</v>
      </c>
      <c r="N204" s="339" t="s">
        <v>2925</v>
      </c>
      <c r="O204" s="341" t="s">
        <v>2926</v>
      </c>
      <c r="P204" s="247" t="s">
        <v>2927</v>
      </c>
      <c r="Q204" s="342">
        <v>3.5</v>
      </c>
      <c r="R204" s="343">
        <v>350</v>
      </c>
      <c r="S204" s="344">
        <v>1225</v>
      </c>
      <c r="T204" s="345">
        <v>7.7779</v>
      </c>
      <c r="U204" s="344">
        <v>9527.93</v>
      </c>
      <c r="V204" s="343">
        <v>9527.93</v>
      </c>
      <c r="W204" s="343">
        <v>0</v>
      </c>
      <c r="X204" s="343">
        <v>0</v>
      </c>
      <c r="Y204" s="346">
        <v>9527.93</v>
      </c>
      <c r="Z204" s="343">
        <v>0</v>
      </c>
      <c r="AA204" s="343">
        <v>0</v>
      </c>
      <c r="AB204" s="464">
        <v>0</v>
      </c>
      <c r="AC204" s="464">
        <v>0</v>
      </c>
      <c r="AD204" s="343">
        <v>0</v>
      </c>
      <c r="AE204" s="343"/>
      <c r="AF204" s="343"/>
      <c r="AG204" s="349"/>
      <c r="AH204" s="349"/>
      <c r="AI204" s="349"/>
      <c r="AJ204" s="349"/>
      <c r="AL204" s="350"/>
      <c r="AM204" s="350"/>
      <c r="AN204" s="350"/>
      <c r="AO204" s="455"/>
    </row>
    <row r="205" spans="1:41" ht="51">
      <c r="A205" s="338">
        <v>44161</v>
      </c>
      <c r="B205" s="339" t="s">
        <v>2928</v>
      </c>
      <c r="C205" s="340">
        <v>19</v>
      </c>
      <c r="D205" s="125">
        <v>44167</v>
      </c>
      <c r="E205" s="446"/>
      <c r="F205" s="339" t="s">
        <v>145</v>
      </c>
      <c r="G205" s="339" t="s">
        <v>2929</v>
      </c>
      <c r="H205" s="3" t="s">
        <v>2930</v>
      </c>
      <c r="I205" s="339" t="s">
        <v>2058</v>
      </c>
      <c r="J205" s="349" t="s">
        <v>2931</v>
      </c>
      <c r="K205" s="125">
        <v>44193</v>
      </c>
      <c r="L205" s="339" t="s">
        <v>1628</v>
      </c>
      <c r="M205" s="339" t="s">
        <v>2932</v>
      </c>
      <c r="N205" s="339" t="s">
        <v>2933</v>
      </c>
      <c r="O205" s="341" t="s">
        <v>2934</v>
      </c>
      <c r="P205" s="247" t="s">
        <v>2935</v>
      </c>
      <c r="Q205" s="342">
        <v>1.5</v>
      </c>
      <c r="R205" s="343">
        <v>400</v>
      </c>
      <c r="S205" s="344">
        <v>600</v>
      </c>
      <c r="T205" s="345">
        <v>7.80327</v>
      </c>
      <c r="U205" s="344">
        <v>4681.96</v>
      </c>
      <c r="V205" s="343">
        <v>4681.96</v>
      </c>
      <c r="W205" s="343">
        <v>0</v>
      </c>
      <c r="X205" s="343">
        <v>0</v>
      </c>
      <c r="Y205" s="346">
        <v>4681.96</v>
      </c>
      <c r="Z205" s="343">
        <v>0</v>
      </c>
      <c r="AA205" s="343">
        <v>0</v>
      </c>
      <c r="AB205" s="464">
        <v>0</v>
      </c>
      <c r="AC205" s="464">
        <v>0</v>
      </c>
      <c r="AD205" s="343">
        <v>0</v>
      </c>
      <c r="AE205" s="343"/>
      <c r="AF205" s="343"/>
      <c r="AG205" s="349"/>
      <c r="AH205" s="349"/>
      <c r="AI205" s="349"/>
      <c r="AJ205" s="349"/>
      <c r="AL205" s="350"/>
      <c r="AM205" s="350"/>
      <c r="AN205" s="350"/>
      <c r="AO205" s="455"/>
    </row>
    <row r="206" spans="1:41" ht="38.25">
      <c r="A206" s="338">
        <v>44161</v>
      </c>
      <c r="B206" s="339" t="s">
        <v>2936</v>
      </c>
      <c r="C206" s="340">
        <v>20</v>
      </c>
      <c r="D206" s="125">
        <v>44181</v>
      </c>
      <c r="E206" s="446"/>
      <c r="F206" s="339" t="s">
        <v>145</v>
      </c>
      <c r="G206" s="339" t="s">
        <v>2929</v>
      </c>
      <c r="H206" s="3" t="s">
        <v>2930</v>
      </c>
      <c r="I206" s="339" t="s">
        <v>2058</v>
      </c>
      <c r="J206" s="349" t="s">
        <v>2931</v>
      </c>
      <c r="K206" s="125">
        <v>44193</v>
      </c>
      <c r="L206" s="339" t="s">
        <v>1628</v>
      </c>
      <c r="M206" s="339" t="s">
        <v>2937</v>
      </c>
      <c r="N206" s="339" t="s">
        <v>2938</v>
      </c>
      <c r="O206" s="341" t="s">
        <v>2939</v>
      </c>
      <c r="P206" s="247" t="s">
        <v>2940</v>
      </c>
      <c r="Q206" s="342">
        <v>2.5</v>
      </c>
      <c r="R206" s="343">
        <v>400</v>
      </c>
      <c r="S206" s="344">
        <v>1000</v>
      </c>
      <c r="T206" s="345">
        <v>7.80327</v>
      </c>
      <c r="U206" s="344">
        <v>7803.27</v>
      </c>
      <c r="V206" s="343">
        <v>7803.27</v>
      </c>
      <c r="W206" s="343">
        <v>0</v>
      </c>
      <c r="X206" s="343">
        <v>0</v>
      </c>
      <c r="Y206" s="346">
        <v>7803.27</v>
      </c>
      <c r="Z206" s="343">
        <v>0</v>
      </c>
      <c r="AA206" s="343">
        <v>0</v>
      </c>
      <c r="AB206" s="464">
        <v>0</v>
      </c>
      <c r="AC206" s="464">
        <v>0</v>
      </c>
      <c r="AD206" s="343">
        <v>0</v>
      </c>
      <c r="AE206" s="343"/>
      <c r="AF206" s="343"/>
      <c r="AG206" s="349"/>
      <c r="AH206" s="349"/>
      <c r="AI206" s="349"/>
      <c r="AJ206" s="349"/>
      <c r="AL206" s="350"/>
      <c r="AM206" s="350"/>
      <c r="AN206" s="350"/>
      <c r="AO206" s="455"/>
    </row>
    <row r="207" spans="1:41" ht="159" customHeight="1">
      <c r="A207" s="400">
        <v>44130</v>
      </c>
      <c r="B207" s="394" t="s">
        <v>2941</v>
      </c>
      <c r="C207" s="395">
        <v>51</v>
      </c>
      <c r="D207" s="465">
        <v>44148</v>
      </c>
      <c r="E207" s="402"/>
      <c r="F207" s="394" t="s">
        <v>2700</v>
      </c>
      <c r="G207" s="394" t="s">
        <v>2942</v>
      </c>
      <c r="H207" s="467" t="s">
        <v>2943</v>
      </c>
      <c r="I207" s="394" t="s">
        <v>2058</v>
      </c>
      <c r="J207" s="398" t="s">
        <v>2944</v>
      </c>
      <c r="K207" s="465">
        <v>44193</v>
      </c>
      <c r="L207" s="394" t="s">
        <v>1844</v>
      </c>
      <c r="M207" s="394" t="s">
        <v>2945</v>
      </c>
      <c r="N207" s="394" t="s">
        <v>2865</v>
      </c>
      <c r="O207" s="468" t="s">
        <v>2946</v>
      </c>
      <c r="P207" s="399" t="s">
        <v>2947</v>
      </c>
      <c r="Q207" s="406">
        <v>3.5</v>
      </c>
      <c r="R207" s="469">
        <v>400</v>
      </c>
      <c r="S207" s="470">
        <v>1400</v>
      </c>
      <c r="T207" s="471">
        <v>7.77842</v>
      </c>
      <c r="U207" s="469">
        <v>10889.79</v>
      </c>
      <c r="V207" s="469">
        <v>10889.79</v>
      </c>
      <c r="W207" s="469">
        <v>0</v>
      </c>
      <c r="X207" s="469">
        <v>0</v>
      </c>
      <c r="Y207" s="346">
        <v>10889.79</v>
      </c>
      <c r="Z207" s="469">
        <v>0</v>
      </c>
      <c r="AA207" s="469">
        <v>0</v>
      </c>
      <c r="AB207" s="472">
        <v>0</v>
      </c>
      <c r="AC207" s="472">
        <v>0</v>
      </c>
      <c r="AD207" s="469">
        <v>0</v>
      </c>
      <c r="AE207" s="469"/>
      <c r="AF207" s="469"/>
      <c r="AG207" s="398"/>
      <c r="AH207" s="398"/>
      <c r="AI207" s="398"/>
      <c r="AJ207" s="398"/>
      <c r="AK207" s="473"/>
      <c r="AL207" s="474"/>
      <c r="AM207" s="474"/>
      <c r="AN207" s="474"/>
      <c r="AO207" s="475"/>
    </row>
    <row r="208" spans="1:41" ht="63.75">
      <c r="A208" s="400">
        <v>44139</v>
      </c>
      <c r="B208" s="394" t="s">
        <v>2948</v>
      </c>
      <c r="C208" s="395">
        <v>52</v>
      </c>
      <c r="D208" s="465">
        <v>44148</v>
      </c>
      <c r="E208" s="402"/>
      <c r="F208" s="394" t="s">
        <v>2700</v>
      </c>
      <c r="G208" s="394" t="s">
        <v>2942</v>
      </c>
      <c r="H208" s="467" t="s">
        <v>2943</v>
      </c>
      <c r="I208" s="394" t="s">
        <v>2058</v>
      </c>
      <c r="J208" s="398" t="s">
        <v>2944</v>
      </c>
      <c r="K208" s="465">
        <v>44193</v>
      </c>
      <c r="L208" s="394" t="s">
        <v>1655</v>
      </c>
      <c r="M208" s="394" t="s">
        <v>2945</v>
      </c>
      <c r="N208" s="394" t="s">
        <v>2949</v>
      </c>
      <c r="O208" s="468" t="s">
        <v>2950</v>
      </c>
      <c r="P208" s="399" t="s">
        <v>2951</v>
      </c>
      <c r="Q208" s="406">
        <v>3.5</v>
      </c>
      <c r="R208" s="469">
        <v>400</v>
      </c>
      <c r="S208" s="470">
        <v>1400</v>
      </c>
      <c r="T208" s="471">
        <v>7.77842</v>
      </c>
      <c r="U208" s="469">
        <v>10889.79</v>
      </c>
      <c r="V208" s="469">
        <v>10889.79</v>
      </c>
      <c r="W208" s="469">
        <v>0</v>
      </c>
      <c r="X208" s="469">
        <v>0</v>
      </c>
      <c r="Y208" s="346">
        <v>10889.79</v>
      </c>
      <c r="Z208" s="469">
        <v>0</v>
      </c>
      <c r="AA208" s="343">
        <v>0</v>
      </c>
      <c r="AB208" s="472">
        <v>0</v>
      </c>
      <c r="AC208" s="472">
        <v>0</v>
      </c>
      <c r="AD208" s="469">
        <v>0</v>
      </c>
      <c r="AE208" s="469"/>
      <c r="AF208" s="469"/>
      <c r="AG208" s="398"/>
      <c r="AH208" s="398"/>
      <c r="AI208" s="398"/>
      <c r="AJ208" s="398"/>
      <c r="AK208" s="473"/>
      <c r="AL208" s="474"/>
      <c r="AM208" s="474"/>
      <c r="AN208" s="474"/>
      <c r="AO208" s="475"/>
    </row>
    <row r="209" spans="1:41" ht="63.75">
      <c r="A209" s="338">
        <v>44169</v>
      </c>
      <c r="B209" s="339" t="s">
        <v>2952</v>
      </c>
      <c r="C209" s="340">
        <v>52</v>
      </c>
      <c r="D209" s="125">
        <v>44175</v>
      </c>
      <c r="E209" s="124"/>
      <c r="F209" s="339" t="s">
        <v>2914</v>
      </c>
      <c r="G209" s="339" t="s">
        <v>2915</v>
      </c>
      <c r="H209" s="3" t="s">
        <v>2916</v>
      </c>
      <c r="I209" s="339" t="s">
        <v>2058</v>
      </c>
      <c r="J209" s="349" t="s">
        <v>2953</v>
      </c>
      <c r="K209" s="125">
        <v>44193</v>
      </c>
      <c r="L209" s="339" t="s">
        <v>1628</v>
      </c>
      <c r="M209" s="339" t="s">
        <v>2954</v>
      </c>
      <c r="N209" s="339" t="s">
        <v>2955</v>
      </c>
      <c r="O209" s="341" t="s">
        <v>2956</v>
      </c>
      <c r="P209" s="247" t="s">
        <v>2957</v>
      </c>
      <c r="Q209" s="342">
        <v>1.5</v>
      </c>
      <c r="R209" s="343">
        <v>350</v>
      </c>
      <c r="S209" s="344">
        <v>525</v>
      </c>
      <c r="T209" s="345">
        <v>7.81099</v>
      </c>
      <c r="U209" s="343">
        <v>4100.77</v>
      </c>
      <c r="V209" s="343">
        <v>4100.77</v>
      </c>
      <c r="W209" s="343">
        <v>0</v>
      </c>
      <c r="X209" s="343">
        <v>0</v>
      </c>
      <c r="Y209" s="346">
        <v>4100.77</v>
      </c>
      <c r="Z209" s="343">
        <v>0</v>
      </c>
      <c r="AA209" s="343">
        <v>0</v>
      </c>
      <c r="AB209" s="464">
        <v>0</v>
      </c>
      <c r="AC209" s="464">
        <v>0</v>
      </c>
      <c r="AD209" s="343">
        <v>0</v>
      </c>
      <c r="AE209" s="343"/>
      <c r="AF209" s="343"/>
      <c r="AG209" s="349"/>
      <c r="AH209" s="349"/>
      <c r="AI209" s="349"/>
      <c r="AJ209" s="349"/>
      <c r="AL209" s="350"/>
      <c r="AM209" s="350"/>
      <c r="AN209" s="350"/>
      <c r="AO209" s="455"/>
    </row>
    <row r="210" spans="1:41" ht="63.75">
      <c r="A210" s="338">
        <v>44140</v>
      </c>
      <c r="B210" s="339" t="s">
        <v>2958</v>
      </c>
      <c r="C210" s="340">
        <v>13</v>
      </c>
      <c r="D210" s="125">
        <v>44158</v>
      </c>
      <c r="E210" s="124"/>
      <c r="F210" s="339" t="s">
        <v>2959</v>
      </c>
      <c r="G210" s="339" t="s">
        <v>2960</v>
      </c>
      <c r="H210" s="3" t="s">
        <v>2961</v>
      </c>
      <c r="I210" s="339" t="s">
        <v>2058</v>
      </c>
      <c r="J210" s="349" t="s">
        <v>2962</v>
      </c>
      <c r="K210" s="125">
        <v>44193</v>
      </c>
      <c r="L210" s="339" t="s">
        <v>2963</v>
      </c>
      <c r="M210" s="339" t="s">
        <v>2964</v>
      </c>
      <c r="N210" s="339" t="s">
        <v>2965</v>
      </c>
      <c r="O210" s="341" t="s">
        <v>2966</v>
      </c>
      <c r="P210" s="247" t="s">
        <v>2967</v>
      </c>
      <c r="Q210" s="342">
        <v>3.5</v>
      </c>
      <c r="R210" s="343">
        <v>400</v>
      </c>
      <c r="S210" s="344">
        <v>1400</v>
      </c>
      <c r="T210" s="345">
        <v>7.77842</v>
      </c>
      <c r="U210" s="343">
        <v>10889.79</v>
      </c>
      <c r="V210" s="343">
        <v>10889.79</v>
      </c>
      <c r="W210" s="343">
        <v>0</v>
      </c>
      <c r="X210" s="343">
        <v>0</v>
      </c>
      <c r="Y210" s="346">
        <v>10889.79</v>
      </c>
      <c r="Z210" s="343">
        <v>0</v>
      </c>
      <c r="AA210" s="343">
        <v>0</v>
      </c>
      <c r="AB210" s="464">
        <v>0</v>
      </c>
      <c r="AC210" s="464">
        <v>0</v>
      </c>
      <c r="AD210" s="343">
        <v>0</v>
      </c>
      <c r="AE210" s="343"/>
      <c r="AF210" s="343"/>
      <c r="AG210" s="349"/>
      <c r="AH210" s="349"/>
      <c r="AI210" s="349"/>
      <c r="AJ210" s="349"/>
      <c r="AL210" s="350"/>
      <c r="AM210" s="350"/>
      <c r="AN210" s="350"/>
      <c r="AO210" s="455"/>
    </row>
    <row r="211" spans="1:41" ht="63.75">
      <c r="A211" s="338">
        <v>44155</v>
      </c>
      <c r="B211" s="339" t="s">
        <v>2968</v>
      </c>
      <c r="C211" s="340">
        <v>21</v>
      </c>
      <c r="D211" s="125">
        <v>44177</v>
      </c>
      <c r="E211" s="124"/>
      <c r="F211" s="339" t="s">
        <v>2397</v>
      </c>
      <c r="G211" s="339" t="s">
        <v>2969</v>
      </c>
      <c r="H211" s="3" t="s">
        <v>2970</v>
      </c>
      <c r="I211" s="339" t="s">
        <v>2058</v>
      </c>
      <c r="J211" s="349" t="s">
        <v>2971</v>
      </c>
      <c r="K211" s="125">
        <v>44193</v>
      </c>
      <c r="L211" s="339" t="s">
        <v>2401</v>
      </c>
      <c r="M211" s="339" t="s">
        <v>2972</v>
      </c>
      <c r="N211" s="339" t="s">
        <v>2973</v>
      </c>
      <c r="O211" s="341" t="s">
        <v>2974</v>
      </c>
      <c r="P211" s="247" t="s">
        <v>2975</v>
      </c>
      <c r="Q211" s="342">
        <v>1</v>
      </c>
      <c r="R211" s="343">
        <v>175</v>
      </c>
      <c r="S211" s="344">
        <v>175</v>
      </c>
      <c r="T211" s="345">
        <v>7.81099</v>
      </c>
      <c r="U211" s="343">
        <v>1366.92</v>
      </c>
      <c r="V211" s="343">
        <v>1366.92</v>
      </c>
      <c r="W211" s="343">
        <v>0</v>
      </c>
      <c r="X211" s="343">
        <v>0</v>
      </c>
      <c r="Y211" s="346">
        <v>1366.92</v>
      </c>
      <c r="Z211" s="343">
        <v>0</v>
      </c>
      <c r="AA211" s="343">
        <v>0</v>
      </c>
      <c r="AB211" s="464">
        <v>0</v>
      </c>
      <c r="AC211" s="464">
        <v>0</v>
      </c>
      <c r="AD211" s="343">
        <v>0</v>
      </c>
      <c r="AE211" s="343"/>
      <c r="AF211" s="343"/>
      <c r="AG211" s="349"/>
      <c r="AH211" s="349"/>
      <c r="AI211" s="349"/>
      <c r="AJ211" s="349"/>
      <c r="AL211" s="350"/>
      <c r="AM211" s="350"/>
      <c r="AN211" s="350"/>
      <c r="AO211" s="455"/>
    </row>
    <row r="212" spans="1:41" ht="51">
      <c r="A212" s="338">
        <v>44180</v>
      </c>
      <c r="B212" s="339" t="s">
        <v>2976</v>
      </c>
      <c r="C212" s="340">
        <v>22</v>
      </c>
      <c r="D212" s="125">
        <v>44180</v>
      </c>
      <c r="E212" s="124"/>
      <c r="F212" s="339" t="s">
        <v>2397</v>
      </c>
      <c r="G212" s="339" t="s">
        <v>2969</v>
      </c>
      <c r="H212" s="3" t="s">
        <v>2970</v>
      </c>
      <c r="I212" s="339" t="s">
        <v>2058</v>
      </c>
      <c r="J212" s="349" t="s">
        <v>2971</v>
      </c>
      <c r="K212" s="125">
        <v>44193</v>
      </c>
      <c r="L212" s="339" t="s">
        <v>2401</v>
      </c>
      <c r="M212" s="339" t="s">
        <v>2972</v>
      </c>
      <c r="N212" s="339" t="s">
        <v>2977</v>
      </c>
      <c r="O212" s="341" t="s">
        <v>2978</v>
      </c>
      <c r="P212" s="247" t="s">
        <v>2979</v>
      </c>
      <c r="Q212" s="342">
        <v>1.5</v>
      </c>
      <c r="R212" s="343">
        <v>525</v>
      </c>
      <c r="S212" s="344">
        <v>525</v>
      </c>
      <c r="T212" s="345">
        <v>7.81099</v>
      </c>
      <c r="U212" s="343">
        <v>4100.77</v>
      </c>
      <c r="V212" s="343">
        <v>4100.77</v>
      </c>
      <c r="W212" s="343">
        <v>0</v>
      </c>
      <c r="X212" s="343">
        <v>0</v>
      </c>
      <c r="Y212" s="346">
        <v>4100.77</v>
      </c>
      <c r="Z212" s="343">
        <v>0</v>
      </c>
      <c r="AA212" s="343">
        <v>0</v>
      </c>
      <c r="AB212" s="464">
        <v>0</v>
      </c>
      <c r="AC212" s="464">
        <v>0</v>
      </c>
      <c r="AD212" s="343">
        <v>0</v>
      </c>
      <c r="AE212" s="343"/>
      <c r="AF212" s="343"/>
      <c r="AG212" s="349"/>
      <c r="AH212" s="349"/>
      <c r="AI212" s="349"/>
      <c r="AJ212" s="349"/>
      <c r="AL212" s="350"/>
      <c r="AM212" s="350"/>
      <c r="AN212" s="350"/>
      <c r="AO212" s="455"/>
    </row>
    <row r="213" spans="1:41" ht="38.25">
      <c r="A213" s="338">
        <v>44173</v>
      </c>
      <c r="B213" s="339" t="s">
        <v>2980</v>
      </c>
      <c r="C213" s="340">
        <v>14</v>
      </c>
      <c r="D213" s="125">
        <v>44182</v>
      </c>
      <c r="E213" s="124"/>
      <c r="F213" s="339" t="s">
        <v>2981</v>
      </c>
      <c r="G213" s="339" t="s">
        <v>2969</v>
      </c>
      <c r="H213" s="3" t="s">
        <v>2890</v>
      </c>
      <c r="I213" s="339" t="s">
        <v>2058</v>
      </c>
      <c r="J213" s="349" t="s">
        <v>2982</v>
      </c>
      <c r="K213" s="125">
        <v>44193</v>
      </c>
      <c r="L213" s="339" t="s">
        <v>2691</v>
      </c>
      <c r="M213" s="339" t="s">
        <v>2983</v>
      </c>
      <c r="N213" s="339" t="s">
        <v>2984</v>
      </c>
      <c r="O213" s="341" t="s">
        <v>2985</v>
      </c>
      <c r="P213" s="247" t="s">
        <v>2986</v>
      </c>
      <c r="Q213" s="342">
        <v>1.5</v>
      </c>
      <c r="R213" s="343">
        <v>350</v>
      </c>
      <c r="S213" s="344">
        <v>525</v>
      </c>
      <c r="T213" s="345">
        <v>7.81099</v>
      </c>
      <c r="U213" s="343">
        <v>4100.76</v>
      </c>
      <c r="V213" s="343">
        <v>4100.76</v>
      </c>
      <c r="W213" s="343">
        <v>0</v>
      </c>
      <c r="X213" s="343">
        <v>0</v>
      </c>
      <c r="Y213" s="346">
        <v>4100.76</v>
      </c>
      <c r="Z213" s="343">
        <v>0</v>
      </c>
      <c r="AA213" s="343">
        <v>0</v>
      </c>
      <c r="AB213" s="464">
        <v>0</v>
      </c>
      <c r="AC213" s="464">
        <v>0</v>
      </c>
      <c r="AD213" s="343">
        <v>0</v>
      </c>
      <c r="AE213" s="343"/>
      <c r="AF213" s="343"/>
      <c r="AG213" s="349"/>
      <c r="AH213" s="349"/>
      <c r="AI213" s="349"/>
      <c r="AJ213" s="349"/>
      <c r="AL213" s="350"/>
      <c r="AM213" s="350"/>
      <c r="AN213" s="350"/>
      <c r="AO213" s="455"/>
    </row>
    <row r="214" spans="1:41" ht="51">
      <c r="A214" s="338">
        <v>44174</v>
      </c>
      <c r="B214" s="339" t="s">
        <v>2987</v>
      </c>
      <c r="C214" s="340">
        <v>15</v>
      </c>
      <c r="D214" s="125">
        <v>44182</v>
      </c>
      <c r="E214" s="124"/>
      <c r="F214" s="339" t="s">
        <v>2691</v>
      </c>
      <c r="G214" s="339" t="s">
        <v>2827</v>
      </c>
      <c r="H214" s="3" t="s">
        <v>2692</v>
      </c>
      <c r="I214" s="339" t="s">
        <v>2058</v>
      </c>
      <c r="J214" s="349" t="s">
        <v>2982</v>
      </c>
      <c r="K214" s="125">
        <v>44193</v>
      </c>
      <c r="L214" s="339" t="s">
        <v>2584</v>
      </c>
      <c r="M214" s="339" t="s">
        <v>2988</v>
      </c>
      <c r="N214" s="339" t="s">
        <v>2984</v>
      </c>
      <c r="O214" s="341" t="s">
        <v>2989</v>
      </c>
      <c r="P214" s="247" t="s">
        <v>2990</v>
      </c>
      <c r="Q214" s="342">
        <v>2.5</v>
      </c>
      <c r="R214" s="343">
        <v>350</v>
      </c>
      <c r="S214" s="344">
        <v>875</v>
      </c>
      <c r="T214" s="345">
        <v>7.81099</v>
      </c>
      <c r="U214" s="343">
        <v>6834.62</v>
      </c>
      <c r="V214" s="343">
        <v>6834.62</v>
      </c>
      <c r="W214" s="343">
        <v>0</v>
      </c>
      <c r="X214" s="343">
        <v>0</v>
      </c>
      <c r="Y214" s="346">
        <v>6834.62</v>
      </c>
      <c r="Z214" s="343">
        <v>0</v>
      </c>
      <c r="AA214" s="343">
        <v>0</v>
      </c>
      <c r="AB214" s="464">
        <v>0</v>
      </c>
      <c r="AC214" s="464">
        <v>0</v>
      </c>
      <c r="AD214" s="343">
        <v>0</v>
      </c>
      <c r="AE214" s="343"/>
      <c r="AF214" s="343"/>
      <c r="AG214" s="349"/>
      <c r="AH214" s="349"/>
      <c r="AI214" s="349"/>
      <c r="AJ214" s="349"/>
      <c r="AL214" s="350"/>
      <c r="AM214" s="350"/>
      <c r="AN214" s="350"/>
      <c r="AO214" s="455"/>
    </row>
    <row r="215" spans="1:41" ht="58.5" customHeight="1">
      <c r="A215" s="338">
        <v>44174</v>
      </c>
      <c r="B215" s="339" t="s">
        <v>2991</v>
      </c>
      <c r="C215" s="340">
        <v>16</v>
      </c>
      <c r="D215" s="125">
        <v>44182</v>
      </c>
      <c r="E215" s="124"/>
      <c r="F215" s="339" t="s">
        <v>2691</v>
      </c>
      <c r="G215" s="339" t="s">
        <v>2827</v>
      </c>
      <c r="H215" s="3" t="s">
        <v>2692</v>
      </c>
      <c r="I215" s="339" t="s">
        <v>2058</v>
      </c>
      <c r="J215" s="349" t="s">
        <v>2982</v>
      </c>
      <c r="K215" s="125">
        <v>44193</v>
      </c>
      <c r="L215" s="339" t="s">
        <v>2584</v>
      </c>
      <c r="M215" s="339" t="s">
        <v>2983</v>
      </c>
      <c r="N215" s="339" t="s">
        <v>2992</v>
      </c>
      <c r="O215" s="341" t="s">
        <v>2993</v>
      </c>
      <c r="P215" s="247" t="s">
        <v>2994</v>
      </c>
      <c r="Q215" s="342">
        <v>2.5</v>
      </c>
      <c r="R215" s="343">
        <v>350</v>
      </c>
      <c r="S215" s="344">
        <v>875</v>
      </c>
      <c r="T215" s="345">
        <v>7.81099</v>
      </c>
      <c r="U215" s="343">
        <v>6834.62</v>
      </c>
      <c r="V215" s="343">
        <v>6834.62</v>
      </c>
      <c r="W215" s="343">
        <v>0</v>
      </c>
      <c r="X215" s="343">
        <v>0</v>
      </c>
      <c r="Y215" s="346">
        <v>6834.62</v>
      </c>
      <c r="Z215" s="343">
        <v>0</v>
      </c>
      <c r="AA215" s="343">
        <v>0</v>
      </c>
      <c r="AB215" s="464">
        <v>0</v>
      </c>
      <c r="AC215" s="464">
        <v>0</v>
      </c>
      <c r="AD215" s="343">
        <v>0</v>
      </c>
      <c r="AE215" s="343"/>
      <c r="AF215" s="343"/>
      <c r="AG215" s="349"/>
      <c r="AH215" s="349"/>
      <c r="AI215" s="349"/>
      <c r="AJ215" s="349"/>
      <c r="AL215" s="350"/>
      <c r="AM215" s="350"/>
      <c r="AN215" s="350"/>
      <c r="AO215" s="455"/>
    </row>
    <row r="216" spans="1:41" ht="51">
      <c r="A216" s="338">
        <v>44166</v>
      </c>
      <c r="B216" s="339" t="s">
        <v>2995</v>
      </c>
      <c r="C216" s="340">
        <v>35</v>
      </c>
      <c r="D216" s="125">
        <v>44179</v>
      </c>
      <c r="E216" s="124"/>
      <c r="F216" s="339" t="s">
        <v>2869</v>
      </c>
      <c r="G216" s="339" t="s">
        <v>2870</v>
      </c>
      <c r="H216" s="3" t="s">
        <v>2595</v>
      </c>
      <c r="I216" s="339" t="s">
        <v>2058</v>
      </c>
      <c r="J216" s="349" t="s">
        <v>2996</v>
      </c>
      <c r="K216" s="125">
        <v>44194</v>
      </c>
      <c r="L216" s="339" t="s">
        <v>2997</v>
      </c>
      <c r="M216" s="339" t="s">
        <v>2998</v>
      </c>
      <c r="N216" s="339" t="s">
        <v>2999</v>
      </c>
      <c r="O216" s="341" t="s">
        <v>3000</v>
      </c>
      <c r="P216" s="247" t="s">
        <v>3001</v>
      </c>
      <c r="Q216" s="342">
        <v>2.5</v>
      </c>
      <c r="R216" s="343">
        <v>400</v>
      </c>
      <c r="S216" s="344">
        <v>1000</v>
      </c>
      <c r="T216" s="345">
        <v>7.79413</v>
      </c>
      <c r="U216" s="343">
        <v>7794.13</v>
      </c>
      <c r="V216" s="343">
        <v>7794.13</v>
      </c>
      <c r="W216" s="343">
        <v>0</v>
      </c>
      <c r="X216" s="343">
        <v>0</v>
      </c>
      <c r="Y216" s="346">
        <v>7794.13</v>
      </c>
      <c r="Z216" s="343">
        <v>0</v>
      </c>
      <c r="AA216" s="343">
        <v>0</v>
      </c>
      <c r="AB216" s="464">
        <v>0</v>
      </c>
      <c r="AC216" s="464">
        <v>0</v>
      </c>
      <c r="AD216" s="343">
        <v>0</v>
      </c>
      <c r="AE216" s="343"/>
      <c r="AF216" s="343"/>
      <c r="AG216" s="349"/>
      <c r="AH216" s="349"/>
      <c r="AI216" s="349"/>
      <c r="AJ216" s="349"/>
      <c r="AL216" s="350"/>
      <c r="AM216" s="350"/>
      <c r="AN216" s="350"/>
      <c r="AO216" s="455"/>
    </row>
    <row r="217" spans="1:41" ht="42" customHeight="1">
      <c r="A217" s="338">
        <v>44166</v>
      </c>
      <c r="B217" s="339" t="s">
        <v>3002</v>
      </c>
      <c r="C217" s="340">
        <v>36</v>
      </c>
      <c r="D217" s="125">
        <v>44179</v>
      </c>
      <c r="E217" s="124"/>
      <c r="F217" s="339" t="s">
        <v>2877</v>
      </c>
      <c r="G217" s="339" t="s">
        <v>3003</v>
      </c>
      <c r="H217" s="3" t="s">
        <v>2595</v>
      </c>
      <c r="I217" s="339" t="s">
        <v>2058</v>
      </c>
      <c r="J217" s="349" t="s">
        <v>2996</v>
      </c>
      <c r="K217" s="125">
        <v>44194</v>
      </c>
      <c r="L217" s="339" t="s">
        <v>2997</v>
      </c>
      <c r="M217" s="339" t="s">
        <v>2998</v>
      </c>
      <c r="N217" s="339" t="s">
        <v>2999</v>
      </c>
      <c r="O217" s="341" t="s">
        <v>3000</v>
      </c>
      <c r="P217" s="247" t="s">
        <v>3004</v>
      </c>
      <c r="Q217" s="342">
        <v>2.5</v>
      </c>
      <c r="R217" s="343">
        <v>400</v>
      </c>
      <c r="S217" s="344">
        <v>1000</v>
      </c>
      <c r="T217" s="345">
        <v>7.79413</v>
      </c>
      <c r="U217" s="343">
        <v>7794.13</v>
      </c>
      <c r="V217" s="343">
        <v>7794.13</v>
      </c>
      <c r="W217" s="343">
        <v>0</v>
      </c>
      <c r="X217" s="343">
        <v>0</v>
      </c>
      <c r="Y217" s="346">
        <v>7794.13</v>
      </c>
      <c r="Z217" s="343">
        <v>0</v>
      </c>
      <c r="AA217" s="343">
        <v>0</v>
      </c>
      <c r="AB217" s="464">
        <v>0</v>
      </c>
      <c r="AC217" s="464">
        <v>0</v>
      </c>
      <c r="AD217" s="343">
        <v>0</v>
      </c>
      <c r="AE217" s="343"/>
      <c r="AF217" s="343"/>
      <c r="AG217" s="349"/>
      <c r="AH217" s="349"/>
      <c r="AI217" s="349"/>
      <c r="AJ217" s="349"/>
      <c r="AL217" s="350"/>
      <c r="AM217" s="350"/>
      <c r="AN217" s="350"/>
      <c r="AO217" s="455"/>
    </row>
    <row r="218" spans="1:41" ht="55.5" customHeight="1">
      <c r="A218" s="338">
        <v>44166</v>
      </c>
      <c r="B218" s="339" t="s">
        <v>3005</v>
      </c>
      <c r="C218" s="340">
        <v>16</v>
      </c>
      <c r="D218" s="125">
        <v>44174</v>
      </c>
      <c r="E218" s="124"/>
      <c r="F218" s="394" t="s">
        <v>3006</v>
      </c>
      <c r="G218" s="339" t="s">
        <v>3007</v>
      </c>
      <c r="H218" s="3" t="s">
        <v>3008</v>
      </c>
      <c r="I218" s="339" t="s">
        <v>2058</v>
      </c>
      <c r="J218" s="349" t="s">
        <v>3009</v>
      </c>
      <c r="K218" s="125">
        <v>44194</v>
      </c>
      <c r="L218" s="339" t="s">
        <v>1689</v>
      </c>
      <c r="M218" s="339" t="s">
        <v>3010</v>
      </c>
      <c r="N218" s="339" t="s">
        <v>3011</v>
      </c>
      <c r="O218" s="341" t="s">
        <v>3012</v>
      </c>
      <c r="P218" s="247" t="s">
        <v>3013</v>
      </c>
      <c r="Q218" s="342">
        <v>4.5</v>
      </c>
      <c r="R218" s="343">
        <v>400</v>
      </c>
      <c r="S218" s="344">
        <v>1800</v>
      </c>
      <c r="T218" s="345">
        <v>7.79413</v>
      </c>
      <c r="U218" s="343">
        <v>14029.43</v>
      </c>
      <c r="V218" s="343">
        <v>14029.43</v>
      </c>
      <c r="W218" s="343">
        <v>0</v>
      </c>
      <c r="X218" s="343">
        <v>0</v>
      </c>
      <c r="Y218" s="346">
        <v>14029.43</v>
      </c>
      <c r="Z218" s="343">
        <v>349.7</v>
      </c>
      <c r="AA218" s="343">
        <v>2725.607261</v>
      </c>
      <c r="AB218" s="464">
        <v>0</v>
      </c>
      <c r="AC218" s="464">
        <v>0</v>
      </c>
      <c r="AD218" s="343">
        <v>0</v>
      </c>
      <c r="AE218" s="343">
        <v>72013847586298</v>
      </c>
      <c r="AF218" s="343">
        <v>44173</v>
      </c>
      <c r="AG218" s="349" t="s">
        <v>2451</v>
      </c>
      <c r="AH218" s="349" t="s">
        <v>2327</v>
      </c>
      <c r="AI218" s="349"/>
      <c r="AJ218" s="349" t="s">
        <v>2328</v>
      </c>
      <c r="AK218" s="352" t="s">
        <v>3009</v>
      </c>
      <c r="AL218" s="350">
        <v>44194</v>
      </c>
      <c r="AM218" s="350" t="s">
        <v>2329</v>
      </c>
      <c r="AN218" s="350" t="s">
        <v>3014</v>
      </c>
      <c r="AO218" s="455" t="s">
        <v>2340</v>
      </c>
    </row>
    <row r="219" spans="1:41" ht="14.25" customHeight="1" hidden="1">
      <c r="A219" s="338"/>
      <c r="B219" s="339"/>
      <c r="C219" s="340"/>
      <c r="D219" s="125"/>
      <c r="E219" s="124"/>
      <c r="H219" s="3"/>
      <c r="J219" s="349"/>
      <c r="K219" s="125"/>
      <c r="P219" s="247"/>
      <c r="Q219" s="342"/>
      <c r="Y219" s="346"/>
      <c r="Z219" s="343"/>
      <c r="AA219" s="343"/>
      <c r="AD219" s="343"/>
      <c r="AE219" s="343"/>
      <c r="AF219" s="343"/>
      <c r="AG219" s="349"/>
      <c r="AH219" s="349"/>
      <c r="AI219" s="349"/>
      <c r="AJ219" s="349"/>
      <c r="AL219" s="350"/>
      <c r="AM219" s="350"/>
      <c r="AN219" s="350"/>
      <c r="AO219" s="455"/>
    </row>
    <row r="220" spans="1:41" ht="14.25" customHeight="1" hidden="1">
      <c r="A220" s="338"/>
      <c r="B220" s="339"/>
      <c r="C220" s="340"/>
      <c r="D220" s="125"/>
      <c r="E220" s="124"/>
      <c r="H220" s="3"/>
      <c r="J220" s="349"/>
      <c r="K220" s="125"/>
      <c r="P220" s="247"/>
      <c r="Q220" s="342"/>
      <c r="Y220" s="346"/>
      <c r="Z220" s="343"/>
      <c r="AA220" s="343"/>
      <c r="AD220" s="343"/>
      <c r="AE220" s="343"/>
      <c r="AF220" s="343"/>
      <c r="AG220" s="349"/>
      <c r="AH220" s="349"/>
      <c r="AI220" s="349"/>
      <c r="AJ220" s="349"/>
      <c r="AL220" s="350"/>
      <c r="AM220" s="350"/>
      <c r="AN220" s="350"/>
      <c r="AO220" s="455"/>
    </row>
    <row r="221" spans="1:41" ht="14.25" customHeight="1" hidden="1">
      <c r="A221" s="338"/>
      <c r="B221" s="339"/>
      <c r="C221" s="340"/>
      <c r="D221" s="125"/>
      <c r="E221" s="124"/>
      <c r="H221" s="3"/>
      <c r="J221" s="349"/>
      <c r="K221" s="125"/>
      <c r="P221" s="247"/>
      <c r="Q221" s="342"/>
      <c r="Y221" s="346"/>
      <c r="Z221" s="343"/>
      <c r="AA221" s="343"/>
      <c r="AD221" s="343"/>
      <c r="AE221" s="343"/>
      <c r="AF221" s="343"/>
      <c r="AG221" s="349"/>
      <c r="AH221" s="349"/>
      <c r="AI221" s="349"/>
      <c r="AJ221" s="349"/>
      <c r="AL221" s="350"/>
      <c r="AM221" s="350"/>
      <c r="AN221" s="350"/>
      <c r="AO221" s="455"/>
    </row>
    <row r="222" spans="1:41" ht="14.25" customHeight="1" hidden="1">
      <c r="A222" s="338"/>
      <c r="B222" s="339"/>
      <c r="C222" s="340"/>
      <c r="D222" s="125"/>
      <c r="E222" s="124"/>
      <c r="H222" s="3"/>
      <c r="J222" s="349"/>
      <c r="K222" s="125"/>
      <c r="P222" s="247"/>
      <c r="Q222" s="342"/>
      <c r="Y222" s="346"/>
      <c r="Z222" s="343"/>
      <c r="AA222" s="343"/>
      <c r="AD222" s="343"/>
      <c r="AE222" s="343"/>
      <c r="AF222" s="343"/>
      <c r="AG222" s="349"/>
      <c r="AH222" s="349"/>
      <c r="AI222" s="349"/>
      <c r="AJ222" s="349"/>
      <c r="AL222" s="350"/>
      <c r="AM222" s="350"/>
      <c r="AN222" s="350"/>
      <c r="AO222" s="455"/>
    </row>
    <row r="223" spans="1:41" ht="14.25" customHeight="1" hidden="1">
      <c r="A223" s="338"/>
      <c r="B223" s="339"/>
      <c r="C223" s="340"/>
      <c r="D223" s="125"/>
      <c r="E223" s="124"/>
      <c r="H223" s="3"/>
      <c r="J223" s="349"/>
      <c r="K223" s="125"/>
      <c r="P223" s="247"/>
      <c r="Q223" s="342"/>
      <c r="Y223" s="346"/>
      <c r="Z223" s="343"/>
      <c r="AA223" s="343"/>
      <c r="AD223" s="343"/>
      <c r="AE223" s="343"/>
      <c r="AF223" s="343"/>
      <c r="AG223" s="349"/>
      <c r="AH223" s="349"/>
      <c r="AI223" s="349"/>
      <c r="AJ223" s="349"/>
      <c r="AL223" s="350"/>
      <c r="AM223" s="350"/>
      <c r="AN223" s="350"/>
      <c r="AO223" s="455"/>
    </row>
    <row r="224" spans="1:41" ht="14.25" customHeight="1" hidden="1">
      <c r="A224" s="338"/>
      <c r="B224" s="339"/>
      <c r="C224" s="340"/>
      <c r="D224" s="125"/>
      <c r="E224" s="124"/>
      <c r="H224" s="3"/>
      <c r="J224" s="349"/>
      <c r="K224" s="125"/>
      <c r="P224" s="247"/>
      <c r="Q224" s="342"/>
      <c r="Y224" s="346"/>
      <c r="Z224" s="343"/>
      <c r="AA224" s="343"/>
      <c r="AD224" s="343"/>
      <c r="AE224" s="343"/>
      <c r="AF224" s="343"/>
      <c r="AG224" s="349"/>
      <c r="AH224" s="349"/>
      <c r="AI224" s="349"/>
      <c r="AJ224" s="349"/>
      <c r="AL224" s="350"/>
      <c r="AM224" s="350"/>
      <c r="AN224" s="350"/>
      <c r="AO224" s="455"/>
    </row>
    <row r="225" spans="1:41" ht="14.25" customHeight="1" hidden="1">
      <c r="A225" s="338"/>
      <c r="B225" s="339"/>
      <c r="C225" s="340"/>
      <c r="D225" s="125"/>
      <c r="E225" s="124"/>
      <c r="H225" s="3"/>
      <c r="J225" s="349"/>
      <c r="K225" s="125"/>
      <c r="P225" s="247"/>
      <c r="Q225" s="342"/>
      <c r="Y225" s="346"/>
      <c r="Z225" s="343"/>
      <c r="AA225" s="343"/>
      <c r="AD225" s="343"/>
      <c r="AE225" s="343"/>
      <c r="AF225" s="343"/>
      <c r="AG225" s="349"/>
      <c r="AH225" s="349"/>
      <c r="AI225" s="349"/>
      <c r="AJ225" s="349"/>
      <c r="AL225" s="350"/>
      <c r="AM225" s="350"/>
      <c r="AN225" s="350"/>
      <c r="AO225" s="455"/>
    </row>
    <row r="226" spans="1:41" ht="14.25" customHeight="1" hidden="1">
      <c r="A226" s="338"/>
      <c r="B226" s="339"/>
      <c r="C226" s="340"/>
      <c r="D226" s="125"/>
      <c r="E226" s="124"/>
      <c r="H226" s="3"/>
      <c r="J226" s="349"/>
      <c r="K226" s="125"/>
      <c r="P226" s="247"/>
      <c r="Q226" s="342"/>
      <c r="Y226" s="346"/>
      <c r="Z226" s="343"/>
      <c r="AA226" s="343"/>
      <c r="AD226" s="343"/>
      <c r="AE226" s="343"/>
      <c r="AF226" s="343"/>
      <c r="AG226" s="349"/>
      <c r="AH226" s="349"/>
      <c r="AI226" s="349"/>
      <c r="AJ226" s="349"/>
      <c r="AL226" s="350"/>
      <c r="AM226" s="350"/>
      <c r="AN226" s="350"/>
      <c r="AO226" s="455"/>
    </row>
    <row r="227" spans="1:41" ht="14.25" customHeight="1" hidden="1">
      <c r="A227" s="338"/>
      <c r="B227" s="339"/>
      <c r="C227" s="340"/>
      <c r="D227" s="125"/>
      <c r="E227" s="124"/>
      <c r="H227" s="3"/>
      <c r="J227" s="349"/>
      <c r="K227" s="125"/>
      <c r="P227" s="247"/>
      <c r="Q227" s="342"/>
      <c r="Y227" s="346"/>
      <c r="Z227" s="343"/>
      <c r="AA227" s="343"/>
      <c r="AD227" s="343"/>
      <c r="AE227" s="343"/>
      <c r="AF227" s="343"/>
      <c r="AG227" s="349"/>
      <c r="AH227" s="349"/>
      <c r="AI227" s="349"/>
      <c r="AJ227" s="349"/>
      <c r="AL227" s="350"/>
      <c r="AM227" s="350"/>
      <c r="AN227" s="350"/>
      <c r="AO227" s="455"/>
    </row>
    <row r="228" spans="1:41" ht="14.25" customHeight="1" hidden="1">
      <c r="A228" s="338"/>
      <c r="B228" s="339"/>
      <c r="C228" s="340"/>
      <c r="D228" s="125"/>
      <c r="E228" s="124"/>
      <c r="H228" s="3"/>
      <c r="J228" s="349"/>
      <c r="K228" s="125"/>
      <c r="P228" s="247"/>
      <c r="Q228" s="342"/>
      <c r="Y228" s="346"/>
      <c r="Z228" s="343"/>
      <c r="AA228" s="343"/>
      <c r="AD228" s="343"/>
      <c r="AE228" s="343"/>
      <c r="AF228" s="343"/>
      <c r="AG228" s="349"/>
      <c r="AH228" s="349"/>
      <c r="AI228" s="349"/>
      <c r="AJ228" s="349"/>
      <c r="AL228" s="350"/>
      <c r="AM228" s="350"/>
      <c r="AN228" s="350"/>
      <c r="AO228" s="455"/>
    </row>
    <row r="229" spans="1:41" ht="14.25" customHeight="1" hidden="1">
      <c r="A229" s="338"/>
      <c r="B229" s="339"/>
      <c r="C229" s="340"/>
      <c r="D229" s="125"/>
      <c r="E229" s="124"/>
      <c r="H229" s="3"/>
      <c r="J229" s="349"/>
      <c r="K229" s="125"/>
      <c r="P229" s="247"/>
      <c r="Q229" s="342"/>
      <c r="Y229" s="346"/>
      <c r="Z229" s="343"/>
      <c r="AA229" s="343"/>
      <c r="AD229" s="343"/>
      <c r="AE229" s="343"/>
      <c r="AF229" s="343"/>
      <c r="AG229" s="349"/>
      <c r="AH229" s="349"/>
      <c r="AI229" s="349"/>
      <c r="AJ229" s="349"/>
      <c r="AL229" s="350"/>
      <c r="AM229" s="350"/>
      <c r="AN229" s="350"/>
      <c r="AO229" s="455"/>
    </row>
    <row r="230" spans="1:41" ht="14.25" customHeight="1" hidden="1">
      <c r="A230" s="338"/>
      <c r="B230" s="339"/>
      <c r="C230" s="340"/>
      <c r="D230" s="125"/>
      <c r="E230" s="124"/>
      <c r="H230" s="3"/>
      <c r="J230" s="349"/>
      <c r="K230" s="125"/>
      <c r="P230" s="247"/>
      <c r="Q230" s="342"/>
      <c r="Y230" s="346"/>
      <c r="Z230" s="343"/>
      <c r="AA230" s="343"/>
      <c r="AD230" s="343"/>
      <c r="AE230" s="343"/>
      <c r="AF230" s="343"/>
      <c r="AG230" s="349"/>
      <c r="AH230" s="349"/>
      <c r="AI230" s="349"/>
      <c r="AJ230" s="349"/>
      <c r="AL230" s="350"/>
      <c r="AM230" s="350"/>
      <c r="AN230" s="350"/>
      <c r="AO230" s="455"/>
    </row>
    <row r="231" spans="1:41" ht="14.25" customHeight="1" hidden="1">
      <c r="A231" s="338"/>
      <c r="B231" s="339"/>
      <c r="C231" s="340"/>
      <c r="D231" s="125"/>
      <c r="E231" s="124"/>
      <c r="H231" s="3"/>
      <c r="J231" s="349"/>
      <c r="K231" s="125"/>
      <c r="P231" s="247"/>
      <c r="Q231" s="342"/>
      <c r="Y231" s="346"/>
      <c r="Z231" s="343"/>
      <c r="AA231" s="343"/>
      <c r="AD231" s="343"/>
      <c r="AE231" s="343"/>
      <c r="AF231" s="343"/>
      <c r="AG231" s="349"/>
      <c r="AH231" s="349"/>
      <c r="AI231" s="349"/>
      <c r="AJ231" s="349"/>
      <c r="AL231" s="350"/>
      <c r="AM231" s="350"/>
      <c r="AN231" s="350"/>
      <c r="AO231" s="455"/>
    </row>
    <row r="232" spans="1:41" ht="14.25" customHeight="1" hidden="1">
      <c r="A232" s="338"/>
      <c r="B232" s="339"/>
      <c r="C232" s="340"/>
      <c r="D232" s="125"/>
      <c r="E232" s="124"/>
      <c r="H232" s="3"/>
      <c r="J232" s="349"/>
      <c r="K232" s="125"/>
      <c r="P232" s="247"/>
      <c r="Q232" s="342"/>
      <c r="Y232" s="346"/>
      <c r="Z232" s="343"/>
      <c r="AA232" s="343"/>
      <c r="AD232" s="343"/>
      <c r="AE232" s="343"/>
      <c r="AF232" s="343"/>
      <c r="AG232" s="349"/>
      <c r="AH232" s="349"/>
      <c r="AI232" s="349"/>
      <c r="AJ232" s="349"/>
      <c r="AL232" s="350"/>
      <c r="AM232" s="350"/>
      <c r="AN232" s="350"/>
      <c r="AO232" s="455"/>
    </row>
    <row r="233" spans="1:41" ht="14.25" customHeight="1" hidden="1">
      <c r="A233" s="338"/>
      <c r="B233" s="339"/>
      <c r="C233" s="340"/>
      <c r="D233" s="125"/>
      <c r="E233" s="124"/>
      <c r="H233" s="3"/>
      <c r="J233" s="349"/>
      <c r="K233" s="125"/>
      <c r="P233" s="247"/>
      <c r="Q233" s="342"/>
      <c r="Y233" s="346"/>
      <c r="Z233" s="343"/>
      <c r="AA233" s="343"/>
      <c r="AD233" s="343"/>
      <c r="AE233" s="343"/>
      <c r="AF233" s="343"/>
      <c r="AG233" s="349"/>
      <c r="AH233" s="349"/>
      <c r="AI233" s="349"/>
      <c r="AJ233" s="349"/>
      <c r="AL233" s="350"/>
      <c r="AM233" s="350"/>
      <c r="AN233" s="350"/>
      <c r="AO233" s="455"/>
    </row>
    <row r="234" spans="1:41" ht="14.25" customHeight="1" hidden="1">
      <c r="A234" s="338"/>
      <c r="B234" s="339"/>
      <c r="C234" s="340"/>
      <c r="D234" s="125"/>
      <c r="E234" s="124"/>
      <c r="H234" s="3"/>
      <c r="J234" s="349"/>
      <c r="K234" s="125"/>
      <c r="P234" s="247"/>
      <c r="Q234" s="342"/>
      <c r="Y234" s="346"/>
      <c r="Z234" s="343"/>
      <c r="AA234" s="343"/>
      <c r="AD234" s="343"/>
      <c r="AE234" s="343"/>
      <c r="AF234" s="343"/>
      <c r="AG234" s="349"/>
      <c r="AH234" s="349"/>
      <c r="AI234" s="349"/>
      <c r="AJ234" s="349"/>
      <c r="AL234" s="350"/>
      <c r="AM234" s="350"/>
      <c r="AN234" s="350"/>
      <c r="AO234" s="455"/>
    </row>
    <row r="235" spans="1:41" ht="14.25" customHeight="1" hidden="1">
      <c r="A235" s="338"/>
      <c r="B235" s="339"/>
      <c r="C235" s="340"/>
      <c r="D235" s="125"/>
      <c r="E235" s="124"/>
      <c r="H235" s="3"/>
      <c r="J235" s="349"/>
      <c r="K235" s="125"/>
      <c r="P235" s="247"/>
      <c r="Q235" s="342"/>
      <c r="Y235" s="346"/>
      <c r="Z235" s="343"/>
      <c r="AA235" s="343"/>
      <c r="AD235" s="343"/>
      <c r="AE235" s="343"/>
      <c r="AF235" s="343"/>
      <c r="AG235" s="349"/>
      <c r="AH235" s="349"/>
      <c r="AI235" s="349"/>
      <c r="AJ235" s="349"/>
      <c r="AL235" s="350"/>
      <c r="AM235" s="350"/>
      <c r="AN235" s="350"/>
      <c r="AO235" s="455"/>
    </row>
    <row r="236" spans="1:41" ht="14.25" customHeight="1" hidden="1">
      <c r="A236" s="338"/>
      <c r="B236" s="339"/>
      <c r="C236" s="340"/>
      <c r="D236" s="125"/>
      <c r="E236" s="124"/>
      <c r="H236" s="3"/>
      <c r="J236" s="349"/>
      <c r="K236" s="125"/>
      <c r="P236" s="247"/>
      <c r="Q236" s="342"/>
      <c r="Y236" s="346"/>
      <c r="Z236" s="343"/>
      <c r="AA236" s="343"/>
      <c r="AD236" s="343"/>
      <c r="AE236" s="343"/>
      <c r="AF236" s="343"/>
      <c r="AG236" s="349"/>
      <c r="AH236" s="349"/>
      <c r="AI236" s="349"/>
      <c r="AJ236" s="349"/>
      <c r="AL236" s="350"/>
      <c r="AM236" s="350"/>
      <c r="AN236" s="350"/>
      <c r="AO236" s="455"/>
    </row>
    <row r="237" spans="1:41" ht="14.25" customHeight="1" hidden="1">
      <c r="A237" s="338"/>
      <c r="B237" s="339"/>
      <c r="C237" s="340"/>
      <c r="D237" s="125"/>
      <c r="E237" s="124"/>
      <c r="H237" s="3"/>
      <c r="J237" s="349"/>
      <c r="K237" s="125"/>
      <c r="P237" s="247"/>
      <c r="Q237" s="342"/>
      <c r="Y237" s="346"/>
      <c r="Z237" s="343"/>
      <c r="AA237" s="343"/>
      <c r="AD237" s="343"/>
      <c r="AE237" s="343"/>
      <c r="AF237" s="343"/>
      <c r="AG237" s="349"/>
      <c r="AH237" s="349"/>
      <c r="AI237" s="349"/>
      <c r="AJ237" s="349"/>
      <c r="AL237" s="350"/>
      <c r="AM237" s="350"/>
      <c r="AN237" s="350"/>
      <c r="AO237" s="455"/>
    </row>
    <row r="238" spans="1:41" ht="14.25" customHeight="1" hidden="1">
      <c r="A238" s="338"/>
      <c r="B238" s="339"/>
      <c r="C238" s="340"/>
      <c r="D238" s="125"/>
      <c r="E238" s="124"/>
      <c r="H238" s="3"/>
      <c r="J238" s="349"/>
      <c r="K238" s="125"/>
      <c r="P238" s="247"/>
      <c r="Q238" s="342"/>
      <c r="Y238" s="346"/>
      <c r="Z238" s="343"/>
      <c r="AA238" s="343"/>
      <c r="AD238" s="343"/>
      <c r="AE238" s="343"/>
      <c r="AF238" s="343"/>
      <c r="AG238" s="349"/>
      <c r="AH238" s="349"/>
      <c r="AI238" s="349"/>
      <c r="AJ238" s="349"/>
      <c r="AL238" s="350"/>
      <c r="AM238" s="350"/>
      <c r="AN238" s="350"/>
      <c r="AO238" s="455"/>
    </row>
    <row r="239" spans="1:41" ht="14.25" customHeight="1" hidden="1">
      <c r="A239" s="338"/>
      <c r="B239" s="339"/>
      <c r="C239" s="340"/>
      <c r="D239" s="125"/>
      <c r="E239" s="124"/>
      <c r="H239" s="3"/>
      <c r="J239" s="349"/>
      <c r="K239" s="125"/>
      <c r="P239" s="247"/>
      <c r="Q239" s="342"/>
      <c r="Y239" s="346"/>
      <c r="Z239" s="343"/>
      <c r="AA239" s="343"/>
      <c r="AD239" s="343"/>
      <c r="AE239" s="343"/>
      <c r="AF239" s="343"/>
      <c r="AG239" s="349"/>
      <c r="AH239" s="349"/>
      <c r="AI239" s="349"/>
      <c r="AJ239" s="349"/>
      <c r="AL239" s="350"/>
      <c r="AM239" s="350"/>
      <c r="AN239" s="350"/>
      <c r="AO239" s="455"/>
    </row>
    <row r="240" spans="1:41" ht="14.25" customHeight="1" hidden="1">
      <c r="A240" s="338"/>
      <c r="B240" s="339"/>
      <c r="C240" s="340"/>
      <c r="D240" s="125"/>
      <c r="E240" s="124"/>
      <c r="H240" s="3"/>
      <c r="J240" s="349"/>
      <c r="K240" s="125"/>
      <c r="P240" s="247"/>
      <c r="Q240" s="342"/>
      <c r="Y240" s="346"/>
      <c r="Z240" s="343"/>
      <c r="AA240" s="343"/>
      <c r="AD240" s="343"/>
      <c r="AE240" s="343"/>
      <c r="AF240" s="343"/>
      <c r="AG240" s="349"/>
      <c r="AH240" s="349"/>
      <c r="AI240" s="349"/>
      <c r="AJ240" s="349"/>
      <c r="AL240" s="350"/>
      <c r="AM240" s="350"/>
      <c r="AN240" s="350"/>
      <c r="AO240" s="455"/>
    </row>
    <row r="241" spans="1:41" ht="14.25" customHeight="1" hidden="1">
      <c r="A241" s="338"/>
      <c r="B241" s="339"/>
      <c r="C241" s="340"/>
      <c r="D241" s="125"/>
      <c r="E241" s="124"/>
      <c r="H241" s="3"/>
      <c r="J241" s="124"/>
      <c r="K241" s="125"/>
      <c r="P241" s="247"/>
      <c r="Q241" s="342"/>
      <c r="Y241" s="346"/>
      <c r="Z241" s="343"/>
      <c r="AA241" s="343"/>
      <c r="AD241" s="343"/>
      <c r="AE241" s="343"/>
      <c r="AF241" s="343"/>
      <c r="AG241" s="349"/>
      <c r="AH241" s="349"/>
      <c r="AI241" s="349"/>
      <c r="AJ241" s="349"/>
      <c r="AL241" s="350"/>
      <c r="AM241" s="350"/>
      <c r="AN241" s="350"/>
      <c r="AO241" s="455"/>
    </row>
    <row r="242" spans="1:41" ht="14.25" customHeight="1" hidden="1">
      <c r="A242" s="338"/>
      <c r="B242" s="339"/>
      <c r="C242" s="340"/>
      <c r="D242" s="125"/>
      <c r="E242" s="124"/>
      <c r="H242" s="3"/>
      <c r="J242" s="349"/>
      <c r="K242" s="125"/>
      <c r="P242" s="247"/>
      <c r="Q242" s="342"/>
      <c r="Y242" s="346"/>
      <c r="Z242" s="343"/>
      <c r="AA242" s="343"/>
      <c r="AD242" s="343"/>
      <c r="AE242" s="343"/>
      <c r="AF242" s="343"/>
      <c r="AG242" s="349"/>
      <c r="AH242" s="349"/>
      <c r="AI242" s="349"/>
      <c r="AJ242" s="349"/>
      <c r="AL242" s="350"/>
      <c r="AM242" s="350"/>
      <c r="AN242" s="350"/>
      <c r="AO242" s="455"/>
    </row>
    <row r="243" spans="1:41" ht="14.25" customHeight="1" hidden="1">
      <c r="A243" s="338"/>
      <c r="B243" s="339"/>
      <c r="C243" s="340"/>
      <c r="D243" s="125"/>
      <c r="E243" s="124"/>
      <c r="H243" s="3"/>
      <c r="J243" s="349"/>
      <c r="K243" s="125"/>
      <c r="P243" s="247"/>
      <c r="Q243" s="342"/>
      <c r="Y243" s="346"/>
      <c r="Z243" s="343"/>
      <c r="AA243" s="343"/>
      <c r="AD243" s="343"/>
      <c r="AE243" s="343"/>
      <c r="AF243" s="343"/>
      <c r="AG243" s="349"/>
      <c r="AH243" s="349"/>
      <c r="AI243" s="349"/>
      <c r="AJ243" s="349"/>
      <c r="AL243" s="350"/>
      <c r="AM243" s="350"/>
      <c r="AN243" s="350"/>
      <c r="AO243" s="455"/>
    </row>
    <row r="244" spans="1:41" ht="14.25" customHeight="1" hidden="1">
      <c r="A244" s="338"/>
      <c r="B244" s="339"/>
      <c r="C244" s="340"/>
      <c r="D244" s="125"/>
      <c r="E244" s="124"/>
      <c r="H244" s="3"/>
      <c r="J244" s="349"/>
      <c r="K244" s="125"/>
      <c r="P244" s="247"/>
      <c r="Q244" s="342"/>
      <c r="Y244" s="346"/>
      <c r="Z244" s="343"/>
      <c r="AA244" s="343"/>
      <c r="AD244" s="343"/>
      <c r="AE244" s="343"/>
      <c r="AF244" s="343"/>
      <c r="AG244" s="349"/>
      <c r="AH244" s="349"/>
      <c r="AI244" s="349"/>
      <c r="AJ244" s="349"/>
      <c r="AL244" s="350"/>
      <c r="AM244" s="350"/>
      <c r="AN244" s="350"/>
      <c r="AO244" s="455"/>
    </row>
    <row r="245" spans="1:41" ht="14.25" customHeight="1" hidden="1">
      <c r="A245" s="338"/>
      <c r="B245" s="339"/>
      <c r="C245" s="340"/>
      <c r="D245" s="125"/>
      <c r="E245" s="124"/>
      <c r="H245" s="3"/>
      <c r="J245" s="349"/>
      <c r="K245" s="125"/>
      <c r="P245" s="247"/>
      <c r="Q245" s="342"/>
      <c r="Y245" s="346"/>
      <c r="Z245" s="343"/>
      <c r="AA245" s="343"/>
      <c r="AD245" s="343"/>
      <c r="AE245" s="343"/>
      <c r="AF245" s="343"/>
      <c r="AG245" s="349"/>
      <c r="AH245" s="349"/>
      <c r="AI245" s="349"/>
      <c r="AJ245" s="349"/>
      <c r="AL245" s="350"/>
      <c r="AM245" s="350"/>
      <c r="AN245" s="350"/>
      <c r="AO245" s="455"/>
    </row>
    <row r="246" spans="1:41" ht="14.25" customHeight="1" hidden="1">
      <c r="A246" s="338"/>
      <c r="B246" s="339"/>
      <c r="C246" s="340"/>
      <c r="D246" s="125"/>
      <c r="E246" s="124"/>
      <c r="H246" s="3"/>
      <c r="J246" s="349"/>
      <c r="K246" s="125"/>
      <c r="P246" s="247"/>
      <c r="Q246" s="342"/>
      <c r="Y246" s="346"/>
      <c r="Z246" s="343"/>
      <c r="AA246" s="343"/>
      <c r="AD246" s="343"/>
      <c r="AE246" s="343"/>
      <c r="AF246" s="343"/>
      <c r="AG246" s="349"/>
      <c r="AH246" s="349"/>
      <c r="AI246" s="349"/>
      <c r="AJ246" s="349"/>
      <c r="AL246" s="350"/>
      <c r="AM246" s="350"/>
      <c r="AN246" s="350"/>
      <c r="AO246" s="455"/>
    </row>
    <row r="247" spans="1:41" ht="14.25" customHeight="1" hidden="1">
      <c r="A247" s="338"/>
      <c r="B247" s="339"/>
      <c r="C247" s="340"/>
      <c r="D247" s="125"/>
      <c r="E247" s="124"/>
      <c r="H247" s="3"/>
      <c r="J247" s="349"/>
      <c r="K247" s="125"/>
      <c r="P247" s="247"/>
      <c r="Q247" s="342"/>
      <c r="Y247" s="346"/>
      <c r="Z247" s="343"/>
      <c r="AA247" s="343"/>
      <c r="AD247" s="343"/>
      <c r="AE247" s="343"/>
      <c r="AF247" s="343"/>
      <c r="AG247" s="349"/>
      <c r="AH247" s="349"/>
      <c r="AI247" s="349"/>
      <c r="AJ247" s="349"/>
      <c r="AL247" s="350"/>
      <c r="AM247" s="350"/>
      <c r="AN247" s="350"/>
      <c r="AO247" s="455"/>
    </row>
    <row r="248" spans="1:41" ht="14.25" customHeight="1" hidden="1">
      <c r="A248" s="338"/>
      <c r="B248" s="339"/>
      <c r="C248" s="340"/>
      <c r="D248" s="125"/>
      <c r="E248" s="124"/>
      <c r="H248" s="3"/>
      <c r="J248" s="124"/>
      <c r="K248" s="125"/>
      <c r="P248" s="247"/>
      <c r="Q248" s="342"/>
      <c r="Y248" s="346"/>
      <c r="Z248" s="343"/>
      <c r="AA248" s="343"/>
      <c r="AD248" s="343"/>
      <c r="AE248" s="343"/>
      <c r="AF248" s="343"/>
      <c r="AG248" s="349"/>
      <c r="AH248" s="349"/>
      <c r="AI248" s="349"/>
      <c r="AJ248" s="349"/>
      <c r="AL248" s="350"/>
      <c r="AM248" s="350"/>
      <c r="AN248" s="350"/>
      <c r="AO248" s="455"/>
    </row>
    <row r="249" spans="1:41" ht="14.25" customHeight="1" hidden="1">
      <c r="A249" s="338"/>
      <c r="B249" s="339"/>
      <c r="C249" s="340"/>
      <c r="D249" s="125"/>
      <c r="E249" s="124"/>
      <c r="H249" s="3"/>
      <c r="J249" s="124"/>
      <c r="K249" s="125"/>
      <c r="P249" s="247"/>
      <c r="Q249" s="342"/>
      <c r="Y249" s="346"/>
      <c r="Z249" s="343"/>
      <c r="AA249" s="343"/>
      <c r="AD249" s="343"/>
      <c r="AE249" s="343"/>
      <c r="AF249" s="343"/>
      <c r="AG249" s="349"/>
      <c r="AH249" s="349"/>
      <c r="AI249" s="349"/>
      <c r="AJ249" s="349"/>
      <c r="AL249" s="350"/>
      <c r="AM249" s="350"/>
      <c r="AN249" s="350"/>
      <c r="AO249" s="455"/>
    </row>
    <row r="250" spans="1:41" ht="14.25" customHeight="1" hidden="1">
      <c r="A250" s="338"/>
      <c r="B250" s="339"/>
      <c r="C250" s="340"/>
      <c r="D250" s="125"/>
      <c r="E250" s="124"/>
      <c r="H250" s="3"/>
      <c r="J250" s="349"/>
      <c r="K250" s="125"/>
      <c r="P250" s="247"/>
      <c r="Q250" s="342"/>
      <c r="Y250" s="346"/>
      <c r="Z250" s="343"/>
      <c r="AA250" s="343"/>
      <c r="AD250" s="343"/>
      <c r="AE250" s="343"/>
      <c r="AF250" s="343"/>
      <c r="AG250" s="349"/>
      <c r="AH250" s="349"/>
      <c r="AI250" s="349"/>
      <c r="AJ250" s="349"/>
      <c r="AL250" s="350"/>
      <c r="AM250" s="350"/>
      <c r="AN250" s="350"/>
      <c r="AO250" s="455"/>
    </row>
    <row r="251" spans="1:41" ht="14.25" customHeight="1" hidden="1">
      <c r="A251" s="338"/>
      <c r="B251" s="339"/>
      <c r="C251" s="340"/>
      <c r="D251" s="125"/>
      <c r="E251" s="124"/>
      <c r="H251" s="3"/>
      <c r="J251" s="349"/>
      <c r="K251" s="125"/>
      <c r="P251" s="247"/>
      <c r="Q251" s="342"/>
      <c r="Y251" s="346"/>
      <c r="Z251" s="343"/>
      <c r="AA251" s="343"/>
      <c r="AD251" s="343"/>
      <c r="AE251" s="343"/>
      <c r="AF251" s="343"/>
      <c r="AG251" s="349"/>
      <c r="AH251" s="349"/>
      <c r="AI251" s="349"/>
      <c r="AJ251" s="349"/>
      <c r="AL251" s="350"/>
      <c r="AM251" s="350"/>
      <c r="AN251" s="350"/>
      <c r="AO251" s="455"/>
    </row>
    <row r="252" spans="1:41" ht="14.25" customHeight="1" hidden="1">
      <c r="A252" s="400"/>
      <c r="B252" s="394"/>
      <c r="C252" s="395"/>
      <c r="D252" s="465"/>
      <c r="E252" s="402"/>
      <c r="F252" s="394"/>
      <c r="G252" s="394"/>
      <c r="H252" s="467"/>
      <c r="I252" s="394"/>
      <c r="J252" s="402"/>
      <c r="K252" s="465"/>
      <c r="L252" s="394"/>
      <c r="M252" s="394"/>
      <c r="N252" s="394"/>
      <c r="O252" s="468"/>
      <c r="P252" s="399"/>
      <c r="Q252" s="406"/>
      <c r="R252" s="469"/>
      <c r="S252" s="470"/>
      <c r="T252" s="471"/>
      <c r="U252" s="469"/>
      <c r="V252" s="469"/>
      <c r="W252" s="469"/>
      <c r="X252" s="469"/>
      <c r="Y252" s="346"/>
      <c r="Z252" s="469"/>
      <c r="AA252" s="469"/>
      <c r="AB252" s="472"/>
      <c r="AC252" s="472"/>
      <c r="AD252" s="469"/>
      <c r="AE252" s="469"/>
      <c r="AF252" s="469"/>
      <c r="AG252" s="398"/>
      <c r="AH252" s="398"/>
      <c r="AI252" s="398"/>
      <c r="AJ252" s="398"/>
      <c r="AK252" s="473"/>
      <c r="AL252" s="474"/>
      <c r="AM252" s="474"/>
      <c r="AN252" s="474"/>
      <c r="AO252" s="475"/>
    </row>
    <row r="253" spans="1:41" ht="14.25" customHeight="1" hidden="1">
      <c r="A253" s="338"/>
      <c r="B253" s="339"/>
      <c r="C253" s="340"/>
      <c r="D253" s="125"/>
      <c r="E253" s="124"/>
      <c r="H253" s="3"/>
      <c r="J253" s="124"/>
      <c r="K253" s="125"/>
      <c r="P253" s="247"/>
      <c r="Q253" s="342"/>
      <c r="Y253" s="346"/>
      <c r="Z253" s="343"/>
      <c r="AA253" s="343"/>
      <c r="AD253" s="343"/>
      <c r="AE253" s="343"/>
      <c r="AF253" s="343"/>
      <c r="AG253" s="349"/>
      <c r="AH253" s="349"/>
      <c r="AI253" s="349"/>
      <c r="AJ253" s="349"/>
      <c r="AL253" s="350"/>
      <c r="AM253" s="350"/>
      <c r="AN253" s="350"/>
      <c r="AO253" s="455"/>
    </row>
    <row r="254" spans="1:41" ht="14.25" customHeight="1" hidden="1">
      <c r="A254" s="338"/>
      <c r="B254" s="339"/>
      <c r="C254" s="340"/>
      <c r="D254" s="125"/>
      <c r="E254" s="124"/>
      <c r="H254" s="3"/>
      <c r="J254" s="124"/>
      <c r="K254" s="125"/>
      <c r="P254" s="247"/>
      <c r="Q254" s="342"/>
      <c r="Y254" s="346"/>
      <c r="Z254" s="343"/>
      <c r="AA254" s="343"/>
      <c r="AD254" s="343"/>
      <c r="AE254" s="343"/>
      <c r="AF254" s="343"/>
      <c r="AG254" s="349"/>
      <c r="AH254" s="349"/>
      <c r="AI254" s="349"/>
      <c r="AJ254" s="349"/>
      <c r="AL254" s="350"/>
      <c r="AM254" s="350"/>
      <c r="AN254" s="350"/>
      <c r="AO254" s="455"/>
    </row>
    <row r="255" spans="1:41" ht="14.25" customHeight="1" hidden="1">
      <c r="A255" s="338"/>
      <c r="B255" s="339"/>
      <c r="C255" s="340"/>
      <c r="D255" s="125"/>
      <c r="E255" s="124"/>
      <c r="H255" s="3"/>
      <c r="J255" s="349"/>
      <c r="K255" s="125"/>
      <c r="P255" s="247"/>
      <c r="Q255" s="342"/>
      <c r="Y255" s="346"/>
      <c r="Z255" s="343"/>
      <c r="AA255" s="343"/>
      <c r="AD255" s="343"/>
      <c r="AE255" s="343"/>
      <c r="AF255" s="343"/>
      <c r="AG255" s="349"/>
      <c r="AH255" s="349"/>
      <c r="AI255" s="349"/>
      <c r="AJ255" s="349"/>
      <c r="AL255" s="350"/>
      <c r="AM255" s="350"/>
      <c r="AN255" s="350"/>
      <c r="AO255" s="455"/>
    </row>
    <row r="256" spans="1:41" ht="14.25" customHeight="1" hidden="1">
      <c r="A256" s="338"/>
      <c r="B256" s="339"/>
      <c r="C256" s="340"/>
      <c r="D256" s="125"/>
      <c r="E256" s="124"/>
      <c r="H256" s="3"/>
      <c r="J256" s="349"/>
      <c r="K256" s="125"/>
      <c r="P256" s="247"/>
      <c r="Q256" s="342"/>
      <c r="Y256" s="346"/>
      <c r="Z256" s="343"/>
      <c r="AA256" s="343"/>
      <c r="AD256" s="343"/>
      <c r="AE256" s="343"/>
      <c r="AF256" s="343"/>
      <c r="AG256" s="349"/>
      <c r="AH256" s="349"/>
      <c r="AI256" s="349"/>
      <c r="AJ256" s="349"/>
      <c r="AL256" s="350"/>
      <c r="AM256" s="350"/>
      <c r="AN256" s="350"/>
      <c r="AO256" s="455"/>
    </row>
    <row r="257" spans="1:41" ht="14.25" customHeight="1" hidden="1">
      <c r="A257" s="338"/>
      <c r="B257" s="339"/>
      <c r="C257" s="340"/>
      <c r="D257" s="125"/>
      <c r="E257" s="124"/>
      <c r="H257" s="3"/>
      <c r="J257" s="349"/>
      <c r="K257" s="125"/>
      <c r="P257" s="247"/>
      <c r="Q257" s="342"/>
      <c r="Y257" s="346"/>
      <c r="Z257" s="343"/>
      <c r="AA257" s="343"/>
      <c r="AD257" s="343"/>
      <c r="AE257" s="343"/>
      <c r="AF257" s="343"/>
      <c r="AG257" s="349"/>
      <c r="AH257" s="349"/>
      <c r="AI257" s="349"/>
      <c r="AJ257" s="349"/>
      <c r="AL257" s="350"/>
      <c r="AM257" s="350"/>
      <c r="AN257" s="350"/>
      <c r="AO257" s="455"/>
    </row>
    <row r="258" spans="1:41" ht="14.25" customHeight="1" hidden="1">
      <c r="A258" s="338"/>
      <c r="B258" s="339"/>
      <c r="C258" s="340"/>
      <c r="D258" s="125"/>
      <c r="E258" s="124"/>
      <c r="H258" s="3"/>
      <c r="J258" s="349"/>
      <c r="K258" s="125"/>
      <c r="P258" s="247"/>
      <c r="Q258" s="342"/>
      <c r="Y258" s="346"/>
      <c r="Z258" s="343"/>
      <c r="AA258" s="343"/>
      <c r="AD258" s="343"/>
      <c r="AE258" s="343"/>
      <c r="AF258" s="343"/>
      <c r="AG258" s="349"/>
      <c r="AH258" s="349"/>
      <c r="AI258" s="349"/>
      <c r="AJ258" s="349"/>
      <c r="AL258" s="350"/>
      <c r="AM258" s="350"/>
      <c r="AN258" s="350"/>
      <c r="AO258" s="455"/>
    </row>
    <row r="259" spans="1:41" ht="14.25" customHeight="1" hidden="1">
      <c r="A259" s="338"/>
      <c r="B259" s="339"/>
      <c r="C259" s="340"/>
      <c r="D259" s="125"/>
      <c r="E259" s="124"/>
      <c r="H259" s="3"/>
      <c r="J259" s="349"/>
      <c r="K259" s="125"/>
      <c r="P259" s="247"/>
      <c r="Q259" s="342"/>
      <c r="Y259" s="346"/>
      <c r="Z259" s="343"/>
      <c r="AA259" s="343"/>
      <c r="AD259" s="343"/>
      <c r="AE259" s="343"/>
      <c r="AF259" s="343"/>
      <c r="AG259" s="349"/>
      <c r="AH259" s="349"/>
      <c r="AI259" s="349"/>
      <c r="AJ259" s="349"/>
      <c r="AL259" s="350"/>
      <c r="AM259" s="350"/>
      <c r="AN259" s="350"/>
      <c r="AO259" s="455"/>
    </row>
    <row r="260" spans="1:41" ht="14.25" customHeight="1" hidden="1">
      <c r="A260" s="338"/>
      <c r="B260" s="339"/>
      <c r="C260" s="340"/>
      <c r="D260" s="125"/>
      <c r="E260" s="124"/>
      <c r="H260" s="3"/>
      <c r="J260" s="349"/>
      <c r="K260" s="125"/>
      <c r="P260" s="247"/>
      <c r="Q260" s="342"/>
      <c r="Y260" s="346"/>
      <c r="Z260" s="343"/>
      <c r="AA260" s="343"/>
      <c r="AD260" s="343"/>
      <c r="AE260" s="343"/>
      <c r="AF260" s="343"/>
      <c r="AG260" s="349"/>
      <c r="AH260" s="349"/>
      <c r="AI260" s="349"/>
      <c r="AJ260" s="349"/>
      <c r="AL260" s="350"/>
      <c r="AM260" s="350"/>
      <c r="AN260" s="350"/>
      <c r="AO260" s="455"/>
    </row>
    <row r="261" spans="1:41" ht="14.25" customHeight="1" hidden="1">
      <c r="A261" s="338"/>
      <c r="B261" s="339"/>
      <c r="C261" s="340"/>
      <c r="D261" s="125"/>
      <c r="E261" s="124"/>
      <c r="H261" s="3"/>
      <c r="J261" s="349"/>
      <c r="K261" s="125"/>
      <c r="P261" s="247"/>
      <c r="Q261" s="342"/>
      <c r="Y261" s="346"/>
      <c r="Z261" s="343"/>
      <c r="AA261" s="343"/>
      <c r="AD261" s="343"/>
      <c r="AE261" s="343"/>
      <c r="AF261" s="343"/>
      <c r="AG261" s="349"/>
      <c r="AH261" s="349"/>
      <c r="AI261" s="349"/>
      <c r="AJ261" s="349"/>
      <c r="AL261" s="350"/>
      <c r="AM261" s="350"/>
      <c r="AN261" s="350"/>
      <c r="AO261" s="455"/>
    </row>
    <row r="262" spans="1:41" ht="14.25" customHeight="1" hidden="1">
      <c r="A262" s="338"/>
      <c r="B262" s="339"/>
      <c r="C262" s="340"/>
      <c r="D262" s="125"/>
      <c r="E262" s="124"/>
      <c r="H262" s="3"/>
      <c r="J262" s="349"/>
      <c r="K262" s="125"/>
      <c r="P262" s="247"/>
      <c r="Q262" s="342"/>
      <c r="Y262" s="346"/>
      <c r="Z262" s="343"/>
      <c r="AA262" s="343"/>
      <c r="AD262" s="343"/>
      <c r="AE262" s="343"/>
      <c r="AF262" s="343"/>
      <c r="AG262" s="349"/>
      <c r="AH262" s="349"/>
      <c r="AI262" s="349"/>
      <c r="AJ262" s="349"/>
      <c r="AL262" s="350"/>
      <c r="AM262" s="350"/>
      <c r="AN262" s="350"/>
      <c r="AO262" s="455"/>
    </row>
    <row r="263" spans="1:41" ht="14.25" customHeight="1" hidden="1">
      <c r="A263" s="338"/>
      <c r="B263" s="339"/>
      <c r="C263" s="340"/>
      <c r="D263" s="125"/>
      <c r="E263" s="124"/>
      <c r="H263" s="3"/>
      <c r="J263" s="349"/>
      <c r="K263" s="125"/>
      <c r="P263" s="247"/>
      <c r="Q263" s="342"/>
      <c r="Y263" s="346"/>
      <c r="Z263" s="343"/>
      <c r="AA263" s="343"/>
      <c r="AD263" s="343"/>
      <c r="AE263" s="343"/>
      <c r="AF263" s="343"/>
      <c r="AG263" s="349"/>
      <c r="AH263" s="349"/>
      <c r="AI263" s="349"/>
      <c r="AJ263" s="349"/>
      <c r="AL263" s="350"/>
      <c r="AM263" s="350"/>
      <c r="AN263" s="350"/>
      <c r="AO263" s="455"/>
    </row>
    <row r="264" spans="1:41" ht="14.25" customHeight="1" hidden="1">
      <c r="A264" s="338"/>
      <c r="B264" s="339"/>
      <c r="C264" s="340"/>
      <c r="D264" s="125"/>
      <c r="E264" s="124"/>
      <c r="H264" s="3"/>
      <c r="J264" s="349"/>
      <c r="K264" s="125"/>
      <c r="P264" s="247"/>
      <c r="Q264" s="342"/>
      <c r="Y264" s="346"/>
      <c r="Z264" s="343"/>
      <c r="AA264" s="343"/>
      <c r="AD264" s="343"/>
      <c r="AE264" s="343"/>
      <c r="AF264" s="343"/>
      <c r="AG264" s="349"/>
      <c r="AH264" s="349"/>
      <c r="AI264" s="349"/>
      <c r="AJ264" s="349"/>
      <c r="AL264" s="350"/>
      <c r="AM264" s="350"/>
      <c r="AN264" s="350"/>
      <c r="AO264" s="455"/>
    </row>
    <row r="265" spans="1:41" ht="14.25" customHeight="1" hidden="1">
      <c r="A265" s="338"/>
      <c r="B265" s="339"/>
      <c r="C265" s="340"/>
      <c r="D265" s="125"/>
      <c r="E265" s="124"/>
      <c r="H265" s="3"/>
      <c r="J265" s="349"/>
      <c r="K265" s="125"/>
      <c r="P265" s="247"/>
      <c r="Q265" s="342"/>
      <c r="Y265" s="346"/>
      <c r="Z265" s="343"/>
      <c r="AA265" s="343"/>
      <c r="AD265" s="343"/>
      <c r="AE265" s="343"/>
      <c r="AF265" s="343"/>
      <c r="AG265" s="349"/>
      <c r="AH265" s="349"/>
      <c r="AI265" s="349"/>
      <c r="AJ265" s="349"/>
      <c r="AL265" s="350"/>
      <c r="AM265" s="350"/>
      <c r="AN265" s="350"/>
      <c r="AO265" s="455"/>
    </row>
    <row r="266" spans="1:41" ht="14.25" customHeight="1" hidden="1">
      <c r="A266" s="338"/>
      <c r="B266" s="339"/>
      <c r="C266" s="340"/>
      <c r="D266" s="125"/>
      <c r="E266" s="124"/>
      <c r="H266" s="3"/>
      <c r="J266" s="349"/>
      <c r="K266" s="125"/>
      <c r="P266" s="247"/>
      <c r="Q266" s="342"/>
      <c r="Y266" s="346"/>
      <c r="Z266" s="343"/>
      <c r="AA266" s="343"/>
      <c r="AD266" s="343"/>
      <c r="AE266" s="343"/>
      <c r="AF266" s="343"/>
      <c r="AG266" s="349"/>
      <c r="AH266" s="349"/>
      <c r="AI266" s="349"/>
      <c r="AJ266" s="349"/>
      <c r="AL266" s="350"/>
      <c r="AM266" s="350"/>
      <c r="AN266" s="350"/>
      <c r="AO266" s="455"/>
    </row>
    <row r="267" spans="1:41" ht="14.25" customHeight="1" hidden="1">
      <c r="A267" s="338"/>
      <c r="B267" s="339"/>
      <c r="C267" s="340"/>
      <c r="D267" s="125"/>
      <c r="E267" s="124"/>
      <c r="H267" s="3"/>
      <c r="J267" s="349"/>
      <c r="K267" s="125"/>
      <c r="P267" s="247"/>
      <c r="Q267" s="342"/>
      <c r="Y267" s="346"/>
      <c r="Z267" s="343"/>
      <c r="AA267" s="343"/>
      <c r="AD267" s="343"/>
      <c r="AE267" s="343"/>
      <c r="AF267" s="343"/>
      <c r="AG267" s="349"/>
      <c r="AH267" s="349"/>
      <c r="AI267" s="349"/>
      <c r="AJ267" s="349"/>
      <c r="AL267" s="350"/>
      <c r="AM267" s="350"/>
      <c r="AN267" s="350"/>
      <c r="AO267" s="455"/>
    </row>
    <row r="268" spans="1:41" ht="14.25" customHeight="1" hidden="1">
      <c r="A268" s="338"/>
      <c r="B268" s="339"/>
      <c r="C268" s="340"/>
      <c r="D268" s="125"/>
      <c r="E268" s="124"/>
      <c r="H268" s="3"/>
      <c r="J268" s="349"/>
      <c r="K268" s="125"/>
      <c r="P268" s="247"/>
      <c r="Q268" s="342"/>
      <c r="Y268" s="346"/>
      <c r="Z268" s="343"/>
      <c r="AA268" s="343"/>
      <c r="AD268" s="343"/>
      <c r="AE268" s="343"/>
      <c r="AF268" s="343"/>
      <c r="AG268" s="349"/>
      <c r="AH268" s="349"/>
      <c r="AI268" s="349"/>
      <c r="AJ268" s="349"/>
      <c r="AL268" s="350"/>
      <c r="AM268" s="350"/>
      <c r="AN268" s="350"/>
      <c r="AO268" s="455"/>
    </row>
    <row r="269" spans="1:41" ht="14.25" customHeight="1" hidden="1">
      <c r="A269" s="338"/>
      <c r="B269" s="339"/>
      <c r="C269" s="340"/>
      <c r="D269" s="125"/>
      <c r="E269" s="124"/>
      <c r="H269" s="3"/>
      <c r="J269" s="349"/>
      <c r="K269" s="125"/>
      <c r="P269" s="247"/>
      <c r="Q269" s="342"/>
      <c r="Y269" s="346"/>
      <c r="Z269" s="343"/>
      <c r="AA269" s="343"/>
      <c r="AD269" s="343"/>
      <c r="AE269" s="343"/>
      <c r="AF269" s="343"/>
      <c r="AG269" s="349"/>
      <c r="AH269" s="349"/>
      <c r="AI269" s="349"/>
      <c r="AJ269" s="349"/>
      <c r="AL269" s="350"/>
      <c r="AM269" s="350"/>
      <c r="AN269" s="350"/>
      <c r="AO269" s="455"/>
    </row>
    <row r="270" spans="1:41" ht="14.25" customHeight="1" hidden="1">
      <c r="A270" s="400"/>
      <c r="B270" s="394"/>
      <c r="C270" s="395"/>
      <c r="D270" s="465"/>
      <c r="E270" s="402"/>
      <c r="F270" s="394"/>
      <c r="G270" s="394"/>
      <c r="H270" s="467"/>
      <c r="I270" s="394"/>
      <c r="J270" s="398"/>
      <c r="K270" s="465"/>
      <c r="L270" s="394"/>
      <c r="M270" s="394"/>
      <c r="N270" s="394"/>
      <c r="O270" s="468"/>
      <c r="P270" s="399"/>
      <c r="Q270" s="406"/>
      <c r="R270" s="469"/>
      <c r="S270" s="470"/>
      <c r="T270" s="471"/>
      <c r="V270" s="469"/>
      <c r="W270" s="469"/>
      <c r="X270" s="469"/>
      <c r="Y270" s="346"/>
      <c r="Z270" s="469"/>
      <c r="AA270" s="469"/>
      <c r="AB270" s="472"/>
      <c r="AC270" s="472"/>
      <c r="AD270" s="469"/>
      <c r="AE270" s="469"/>
      <c r="AF270" s="469"/>
      <c r="AG270" s="398"/>
      <c r="AH270" s="398"/>
      <c r="AI270" s="398"/>
      <c r="AJ270" s="398"/>
      <c r="AK270" s="473"/>
      <c r="AL270" s="474"/>
      <c r="AM270" s="474"/>
      <c r="AN270" s="474"/>
      <c r="AO270" s="475"/>
    </row>
    <row r="271" spans="1:41" ht="14.25" customHeight="1" hidden="1">
      <c r="A271" s="338"/>
      <c r="B271" s="339"/>
      <c r="C271" s="340"/>
      <c r="D271" s="125"/>
      <c r="E271" s="124"/>
      <c r="H271" s="3"/>
      <c r="J271" s="349"/>
      <c r="K271" s="125"/>
      <c r="P271" s="247"/>
      <c r="Q271" s="342"/>
      <c r="Y271" s="346"/>
      <c r="Z271" s="343"/>
      <c r="AA271" s="343"/>
      <c r="AD271" s="343"/>
      <c r="AE271" s="343"/>
      <c r="AF271" s="343"/>
      <c r="AG271" s="349"/>
      <c r="AH271" s="349"/>
      <c r="AI271" s="349"/>
      <c r="AJ271" s="349"/>
      <c r="AL271" s="350"/>
      <c r="AM271" s="350"/>
      <c r="AN271" s="350"/>
      <c r="AO271" s="455"/>
    </row>
    <row r="272" spans="1:41" ht="14.25" customHeight="1" hidden="1">
      <c r="A272" s="338"/>
      <c r="B272" s="339"/>
      <c r="C272" s="340"/>
      <c r="D272" s="125"/>
      <c r="E272" s="124"/>
      <c r="H272" s="3"/>
      <c r="J272" s="349"/>
      <c r="K272" s="125"/>
      <c r="P272" s="247"/>
      <c r="Q272" s="342"/>
      <c r="Y272" s="346"/>
      <c r="Z272" s="343"/>
      <c r="AA272" s="343"/>
      <c r="AD272" s="343"/>
      <c r="AE272" s="343"/>
      <c r="AF272" s="343"/>
      <c r="AG272" s="349"/>
      <c r="AH272" s="349"/>
      <c r="AI272" s="349"/>
      <c r="AJ272" s="349"/>
      <c r="AL272" s="350"/>
      <c r="AM272" s="350"/>
      <c r="AN272" s="350"/>
      <c r="AO272" s="455"/>
    </row>
    <row r="273" spans="1:41" ht="14.25" customHeight="1" hidden="1">
      <c r="A273" s="338"/>
      <c r="B273" s="339"/>
      <c r="C273" s="340"/>
      <c r="D273" s="125"/>
      <c r="E273" s="124"/>
      <c r="H273" s="3"/>
      <c r="J273" s="349"/>
      <c r="K273" s="125"/>
      <c r="P273" s="247"/>
      <c r="Q273" s="342"/>
      <c r="Y273" s="346"/>
      <c r="Z273" s="343"/>
      <c r="AA273" s="343"/>
      <c r="AD273" s="343"/>
      <c r="AE273" s="343"/>
      <c r="AF273" s="343"/>
      <c r="AG273" s="349"/>
      <c r="AH273" s="349"/>
      <c r="AI273" s="349"/>
      <c r="AJ273" s="349"/>
      <c r="AL273" s="350"/>
      <c r="AM273" s="350"/>
      <c r="AN273" s="350"/>
      <c r="AO273" s="455"/>
    </row>
    <row r="274" spans="1:41" ht="14.25" customHeight="1" hidden="1">
      <c r="A274" s="338"/>
      <c r="B274" s="339"/>
      <c r="C274" s="340"/>
      <c r="D274" s="125"/>
      <c r="E274" s="124"/>
      <c r="H274" s="3"/>
      <c r="J274" s="349"/>
      <c r="K274" s="125"/>
      <c r="P274" s="247"/>
      <c r="Q274" s="342"/>
      <c r="Y274" s="346"/>
      <c r="Z274" s="343"/>
      <c r="AA274" s="343"/>
      <c r="AD274" s="343"/>
      <c r="AE274" s="343"/>
      <c r="AF274" s="343"/>
      <c r="AG274" s="349"/>
      <c r="AH274" s="349"/>
      <c r="AI274" s="349"/>
      <c r="AJ274" s="349"/>
      <c r="AL274" s="350"/>
      <c r="AM274" s="350"/>
      <c r="AN274" s="350"/>
      <c r="AO274" s="455"/>
    </row>
    <row r="275" spans="1:41" ht="14.25" customHeight="1" hidden="1">
      <c r="A275" s="338"/>
      <c r="B275" s="339"/>
      <c r="C275" s="340"/>
      <c r="D275" s="125"/>
      <c r="E275" s="124"/>
      <c r="H275" s="3"/>
      <c r="J275" s="349"/>
      <c r="K275" s="125"/>
      <c r="P275" s="247"/>
      <c r="Q275" s="342"/>
      <c r="Y275" s="346"/>
      <c r="Z275" s="343"/>
      <c r="AA275" s="343"/>
      <c r="AD275" s="343"/>
      <c r="AE275" s="343"/>
      <c r="AF275" s="343"/>
      <c r="AG275" s="349"/>
      <c r="AH275" s="349"/>
      <c r="AI275" s="349"/>
      <c r="AJ275" s="349"/>
      <c r="AL275" s="350"/>
      <c r="AM275" s="350"/>
      <c r="AN275" s="350"/>
      <c r="AO275" s="455"/>
    </row>
    <row r="276" spans="1:41" ht="14.25" customHeight="1" hidden="1">
      <c r="A276" s="338"/>
      <c r="B276" s="339"/>
      <c r="C276" s="340"/>
      <c r="D276" s="125"/>
      <c r="E276" s="124"/>
      <c r="H276" s="3"/>
      <c r="J276" s="349"/>
      <c r="K276" s="125"/>
      <c r="P276" s="247"/>
      <c r="Q276" s="342"/>
      <c r="Y276" s="346"/>
      <c r="Z276" s="343"/>
      <c r="AA276" s="343"/>
      <c r="AD276" s="343"/>
      <c r="AE276" s="343"/>
      <c r="AF276" s="343"/>
      <c r="AG276" s="349"/>
      <c r="AH276" s="349"/>
      <c r="AI276" s="349"/>
      <c r="AJ276" s="349"/>
      <c r="AL276" s="350"/>
      <c r="AM276" s="350"/>
      <c r="AN276" s="350"/>
      <c r="AO276" s="455"/>
    </row>
    <row r="277" spans="1:41" ht="14.25" customHeight="1" hidden="1">
      <c r="A277" s="338"/>
      <c r="B277" s="339"/>
      <c r="C277" s="340"/>
      <c r="D277" s="125"/>
      <c r="E277" s="124"/>
      <c r="H277" s="3"/>
      <c r="J277" s="349"/>
      <c r="K277" s="125"/>
      <c r="P277" s="247"/>
      <c r="Q277" s="342"/>
      <c r="Y277" s="346"/>
      <c r="Z277" s="343"/>
      <c r="AA277" s="343"/>
      <c r="AD277" s="343"/>
      <c r="AE277" s="343"/>
      <c r="AF277" s="343"/>
      <c r="AG277" s="349"/>
      <c r="AH277" s="349"/>
      <c r="AI277" s="349"/>
      <c r="AJ277" s="349"/>
      <c r="AL277" s="350"/>
      <c r="AM277" s="350"/>
      <c r="AN277" s="350"/>
      <c r="AO277" s="455"/>
    </row>
    <row r="278" spans="1:41" ht="14.25" customHeight="1" hidden="1">
      <c r="A278" s="338"/>
      <c r="B278" s="339"/>
      <c r="C278" s="340"/>
      <c r="D278" s="125"/>
      <c r="E278" s="124"/>
      <c r="H278" s="3"/>
      <c r="J278" s="349"/>
      <c r="K278" s="125"/>
      <c r="P278" s="247"/>
      <c r="Q278" s="342"/>
      <c r="Y278" s="346"/>
      <c r="Z278" s="343"/>
      <c r="AA278" s="343"/>
      <c r="AD278" s="343"/>
      <c r="AE278" s="343"/>
      <c r="AF278" s="343"/>
      <c r="AG278" s="349"/>
      <c r="AH278" s="349"/>
      <c r="AI278" s="349"/>
      <c r="AJ278" s="349"/>
      <c r="AL278" s="350"/>
      <c r="AM278" s="350"/>
      <c r="AN278" s="350"/>
      <c r="AO278" s="455"/>
    </row>
    <row r="279" spans="1:41" ht="14.25" customHeight="1" hidden="1">
      <c r="A279" s="338"/>
      <c r="B279" s="339"/>
      <c r="C279" s="340"/>
      <c r="D279" s="125"/>
      <c r="E279" s="124"/>
      <c r="H279" s="3"/>
      <c r="J279" s="349"/>
      <c r="K279" s="125"/>
      <c r="P279" s="247"/>
      <c r="Q279" s="342"/>
      <c r="Y279" s="346"/>
      <c r="Z279" s="343"/>
      <c r="AA279" s="343"/>
      <c r="AD279" s="343"/>
      <c r="AE279" s="343"/>
      <c r="AF279" s="343"/>
      <c r="AG279" s="349"/>
      <c r="AH279" s="349"/>
      <c r="AI279" s="349"/>
      <c r="AJ279" s="349"/>
      <c r="AL279" s="350"/>
      <c r="AM279" s="350"/>
      <c r="AN279" s="350"/>
      <c r="AO279" s="455"/>
    </row>
    <row r="280" spans="1:41" ht="14.25" customHeight="1" hidden="1">
      <c r="A280" s="338"/>
      <c r="B280" s="339"/>
      <c r="C280" s="340"/>
      <c r="D280" s="125"/>
      <c r="E280" s="124"/>
      <c r="H280" s="3"/>
      <c r="J280" s="349"/>
      <c r="K280" s="125"/>
      <c r="P280" s="247"/>
      <c r="Q280" s="342"/>
      <c r="Y280" s="346"/>
      <c r="Z280" s="343"/>
      <c r="AA280" s="343"/>
      <c r="AD280" s="343"/>
      <c r="AE280" s="343"/>
      <c r="AF280" s="343"/>
      <c r="AG280" s="349"/>
      <c r="AH280" s="349"/>
      <c r="AI280" s="349"/>
      <c r="AJ280" s="349"/>
      <c r="AL280" s="350"/>
      <c r="AM280" s="350"/>
      <c r="AN280" s="350"/>
      <c r="AO280" s="455"/>
    </row>
    <row r="281" spans="1:41" ht="14.25" customHeight="1" hidden="1">
      <c r="A281" s="338"/>
      <c r="B281" s="339"/>
      <c r="C281" s="340"/>
      <c r="D281" s="125"/>
      <c r="E281" s="124"/>
      <c r="H281" s="3"/>
      <c r="J281" s="349"/>
      <c r="K281" s="125"/>
      <c r="P281" s="247"/>
      <c r="Q281" s="342"/>
      <c r="Y281" s="346"/>
      <c r="Z281" s="343"/>
      <c r="AA281" s="343"/>
      <c r="AD281" s="343"/>
      <c r="AE281" s="343"/>
      <c r="AF281" s="343"/>
      <c r="AG281" s="349"/>
      <c r="AH281" s="349"/>
      <c r="AI281" s="349"/>
      <c r="AJ281" s="349"/>
      <c r="AL281" s="350"/>
      <c r="AM281" s="350"/>
      <c r="AN281" s="350"/>
      <c r="AO281" s="455"/>
    </row>
    <row r="282" spans="1:41" ht="14.25" customHeight="1" hidden="1">
      <c r="A282" s="338"/>
      <c r="B282" s="339"/>
      <c r="C282" s="340"/>
      <c r="D282" s="125"/>
      <c r="E282" s="124"/>
      <c r="H282" s="3"/>
      <c r="J282" s="349"/>
      <c r="K282" s="125"/>
      <c r="P282" s="247"/>
      <c r="Q282" s="342"/>
      <c r="Y282" s="346"/>
      <c r="Z282" s="343"/>
      <c r="AA282" s="343"/>
      <c r="AD282" s="343"/>
      <c r="AE282" s="343"/>
      <c r="AF282" s="343"/>
      <c r="AG282" s="349"/>
      <c r="AH282" s="349"/>
      <c r="AI282" s="349"/>
      <c r="AJ282" s="349"/>
      <c r="AL282" s="350"/>
      <c r="AM282" s="350"/>
      <c r="AN282" s="350"/>
      <c r="AO282" s="455"/>
    </row>
    <row r="283" spans="1:41" ht="14.25" customHeight="1" hidden="1">
      <c r="A283" s="338"/>
      <c r="B283" s="339"/>
      <c r="C283" s="340"/>
      <c r="D283" s="125"/>
      <c r="E283" s="124"/>
      <c r="H283" s="3"/>
      <c r="J283" s="349"/>
      <c r="K283" s="125"/>
      <c r="P283" s="247"/>
      <c r="Q283" s="342"/>
      <c r="Y283" s="346"/>
      <c r="Z283" s="343"/>
      <c r="AA283" s="343"/>
      <c r="AD283" s="343"/>
      <c r="AE283" s="343"/>
      <c r="AF283" s="343"/>
      <c r="AG283" s="349"/>
      <c r="AH283" s="349"/>
      <c r="AI283" s="349"/>
      <c r="AJ283" s="349"/>
      <c r="AL283" s="350"/>
      <c r="AM283" s="350"/>
      <c r="AN283" s="350"/>
      <c r="AO283" s="455"/>
    </row>
    <row r="284" spans="1:41" ht="14.25" customHeight="1" hidden="1">
      <c r="A284" s="338"/>
      <c r="B284" s="339"/>
      <c r="C284" s="340"/>
      <c r="D284" s="125"/>
      <c r="E284" s="124"/>
      <c r="H284" s="3"/>
      <c r="J284" s="349"/>
      <c r="K284" s="125"/>
      <c r="P284" s="247"/>
      <c r="Q284" s="342"/>
      <c r="Y284" s="346"/>
      <c r="Z284" s="343"/>
      <c r="AA284" s="343"/>
      <c r="AD284" s="343"/>
      <c r="AE284" s="343"/>
      <c r="AF284" s="343"/>
      <c r="AG284" s="349"/>
      <c r="AH284" s="349"/>
      <c r="AI284" s="349"/>
      <c r="AJ284" s="349"/>
      <c r="AL284" s="350"/>
      <c r="AM284" s="350"/>
      <c r="AN284" s="350"/>
      <c r="AO284" s="455"/>
    </row>
    <row r="285" spans="1:41" ht="14.25" customHeight="1" hidden="1">
      <c r="A285" s="338"/>
      <c r="B285" s="339"/>
      <c r="C285" s="340"/>
      <c r="D285" s="125"/>
      <c r="E285" s="124"/>
      <c r="H285" s="3"/>
      <c r="J285" s="349"/>
      <c r="K285" s="125"/>
      <c r="P285" s="247"/>
      <c r="Q285" s="342"/>
      <c r="Y285" s="346"/>
      <c r="Z285" s="343"/>
      <c r="AA285" s="343"/>
      <c r="AD285" s="343"/>
      <c r="AE285" s="343"/>
      <c r="AF285" s="343"/>
      <c r="AG285" s="349"/>
      <c r="AH285" s="349"/>
      <c r="AI285" s="349"/>
      <c r="AJ285" s="349"/>
      <c r="AL285" s="350"/>
      <c r="AM285" s="350"/>
      <c r="AN285" s="350"/>
      <c r="AO285" s="455"/>
    </row>
    <row r="286" spans="1:41" ht="14.25" customHeight="1" hidden="1">
      <c r="A286" s="338"/>
      <c r="B286" s="339"/>
      <c r="C286" s="340"/>
      <c r="D286" s="125"/>
      <c r="E286" s="124"/>
      <c r="H286" s="3"/>
      <c r="J286" s="349"/>
      <c r="K286" s="125"/>
      <c r="P286" s="247"/>
      <c r="Q286" s="342"/>
      <c r="Y286" s="346"/>
      <c r="Z286" s="343"/>
      <c r="AA286" s="343"/>
      <c r="AD286" s="343"/>
      <c r="AE286" s="343"/>
      <c r="AF286" s="343"/>
      <c r="AG286" s="349"/>
      <c r="AH286" s="349"/>
      <c r="AI286" s="349"/>
      <c r="AJ286" s="349"/>
      <c r="AL286" s="350"/>
      <c r="AM286" s="350"/>
      <c r="AN286" s="350"/>
      <c r="AO286" s="455"/>
    </row>
    <row r="287" spans="1:41" ht="14.25" customHeight="1" hidden="1">
      <c r="A287" s="338"/>
      <c r="B287" s="339"/>
      <c r="C287" s="340"/>
      <c r="D287" s="125"/>
      <c r="E287" s="124"/>
      <c r="H287" s="3"/>
      <c r="J287" s="349"/>
      <c r="K287" s="125"/>
      <c r="P287" s="247"/>
      <c r="Q287" s="342"/>
      <c r="Y287" s="346"/>
      <c r="Z287" s="343"/>
      <c r="AA287" s="343"/>
      <c r="AD287" s="343"/>
      <c r="AE287" s="343"/>
      <c r="AF287" s="343"/>
      <c r="AG287" s="349"/>
      <c r="AH287" s="349"/>
      <c r="AI287" s="349"/>
      <c r="AJ287" s="349"/>
      <c r="AL287" s="350"/>
      <c r="AM287" s="350"/>
      <c r="AN287" s="350"/>
      <c r="AO287" s="455"/>
    </row>
    <row r="288" spans="1:41" ht="14.25" customHeight="1" hidden="1">
      <c r="A288" s="338"/>
      <c r="B288" s="339"/>
      <c r="C288" s="340"/>
      <c r="D288" s="125"/>
      <c r="E288" s="124"/>
      <c r="H288" s="3"/>
      <c r="J288" s="349"/>
      <c r="K288" s="125"/>
      <c r="P288" s="247"/>
      <c r="Q288" s="342"/>
      <c r="Y288" s="346"/>
      <c r="Z288" s="343"/>
      <c r="AA288" s="343"/>
      <c r="AD288" s="343"/>
      <c r="AE288" s="343"/>
      <c r="AF288" s="343"/>
      <c r="AG288" s="349"/>
      <c r="AH288" s="349"/>
      <c r="AI288" s="349"/>
      <c r="AJ288" s="349"/>
      <c r="AL288" s="350"/>
      <c r="AM288" s="350"/>
      <c r="AN288" s="350"/>
      <c r="AO288" s="455"/>
    </row>
    <row r="289" spans="1:41" ht="14.25" customHeight="1" hidden="1">
      <c r="A289" s="338"/>
      <c r="B289" s="339"/>
      <c r="C289" s="340"/>
      <c r="D289" s="125"/>
      <c r="E289" s="124"/>
      <c r="H289" s="3"/>
      <c r="J289" s="349"/>
      <c r="K289" s="125"/>
      <c r="P289" s="247"/>
      <c r="Q289" s="342"/>
      <c r="Y289" s="346"/>
      <c r="Z289" s="343"/>
      <c r="AA289" s="343"/>
      <c r="AD289" s="343"/>
      <c r="AE289" s="343"/>
      <c r="AF289" s="343"/>
      <c r="AG289" s="349"/>
      <c r="AH289" s="349"/>
      <c r="AI289" s="349"/>
      <c r="AJ289" s="349"/>
      <c r="AL289" s="350"/>
      <c r="AM289" s="350"/>
      <c r="AN289" s="350"/>
      <c r="AO289" s="455"/>
    </row>
    <row r="290" spans="1:41" ht="14.25" customHeight="1" hidden="1">
      <c r="A290" s="338"/>
      <c r="B290" s="339"/>
      <c r="C290" s="340"/>
      <c r="D290" s="125"/>
      <c r="E290" s="124"/>
      <c r="H290" s="3"/>
      <c r="J290" s="349"/>
      <c r="K290" s="125"/>
      <c r="P290" s="247"/>
      <c r="Q290" s="342"/>
      <c r="Y290" s="346"/>
      <c r="Z290" s="343"/>
      <c r="AA290" s="343"/>
      <c r="AD290" s="343"/>
      <c r="AE290" s="343"/>
      <c r="AF290" s="343"/>
      <c r="AG290" s="349"/>
      <c r="AH290" s="349"/>
      <c r="AI290" s="349"/>
      <c r="AJ290" s="349"/>
      <c r="AL290" s="350"/>
      <c r="AM290" s="350"/>
      <c r="AN290" s="350"/>
      <c r="AO290" s="455"/>
    </row>
    <row r="291" spans="1:41" ht="14.25" customHeight="1" hidden="1">
      <c r="A291" s="338"/>
      <c r="B291" s="339"/>
      <c r="C291" s="340"/>
      <c r="D291" s="125"/>
      <c r="E291" s="124"/>
      <c r="H291" s="3"/>
      <c r="J291" s="349"/>
      <c r="K291" s="125"/>
      <c r="P291" s="247"/>
      <c r="Q291" s="342"/>
      <c r="Y291" s="346"/>
      <c r="Z291" s="343"/>
      <c r="AA291" s="343"/>
      <c r="AD291" s="343"/>
      <c r="AE291" s="343"/>
      <c r="AF291" s="343"/>
      <c r="AG291" s="349"/>
      <c r="AH291" s="349"/>
      <c r="AI291" s="349"/>
      <c r="AJ291" s="349"/>
      <c r="AL291" s="350"/>
      <c r="AM291" s="350"/>
      <c r="AN291" s="350"/>
      <c r="AO291" s="455"/>
    </row>
    <row r="292" spans="1:41" ht="14.25" customHeight="1" hidden="1">
      <c r="A292" s="338"/>
      <c r="B292" s="339"/>
      <c r="C292" s="340"/>
      <c r="D292" s="125"/>
      <c r="E292" s="124"/>
      <c r="H292" s="3"/>
      <c r="J292" s="349"/>
      <c r="K292" s="125"/>
      <c r="P292" s="247"/>
      <c r="Q292" s="342"/>
      <c r="Y292" s="346"/>
      <c r="Z292" s="343"/>
      <c r="AA292" s="343"/>
      <c r="AD292" s="343"/>
      <c r="AE292" s="343"/>
      <c r="AF292" s="343"/>
      <c r="AG292" s="349"/>
      <c r="AH292" s="349"/>
      <c r="AI292" s="349"/>
      <c r="AJ292" s="349"/>
      <c r="AL292" s="350"/>
      <c r="AM292" s="350"/>
      <c r="AN292" s="350"/>
      <c r="AO292" s="455"/>
    </row>
    <row r="293" spans="1:41" ht="14.25" customHeight="1" hidden="1">
      <c r="A293" s="338"/>
      <c r="B293" s="339"/>
      <c r="C293" s="340"/>
      <c r="D293" s="125"/>
      <c r="E293" s="124"/>
      <c r="H293" s="3"/>
      <c r="J293" s="349"/>
      <c r="K293" s="125"/>
      <c r="P293" s="247"/>
      <c r="Q293" s="342"/>
      <c r="Y293" s="346"/>
      <c r="Z293" s="343"/>
      <c r="AA293" s="343"/>
      <c r="AD293" s="343"/>
      <c r="AE293" s="343"/>
      <c r="AF293" s="343"/>
      <c r="AG293" s="349"/>
      <c r="AH293" s="349"/>
      <c r="AI293" s="349"/>
      <c r="AJ293" s="349"/>
      <c r="AL293" s="350"/>
      <c r="AM293" s="350"/>
      <c r="AN293" s="350"/>
      <c r="AO293" s="455"/>
    </row>
    <row r="294" spans="1:41" ht="14.25" customHeight="1" hidden="1">
      <c r="A294" s="338"/>
      <c r="B294" s="339"/>
      <c r="C294" s="340"/>
      <c r="D294" s="125"/>
      <c r="E294" s="124"/>
      <c r="H294" s="3"/>
      <c r="J294" s="349"/>
      <c r="K294" s="125"/>
      <c r="P294" s="247"/>
      <c r="Q294" s="342"/>
      <c r="Y294" s="346"/>
      <c r="Z294" s="343"/>
      <c r="AA294" s="343"/>
      <c r="AD294" s="343"/>
      <c r="AE294" s="343"/>
      <c r="AF294" s="343"/>
      <c r="AG294" s="349"/>
      <c r="AH294" s="349"/>
      <c r="AI294" s="349"/>
      <c r="AJ294" s="349"/>
      <c r="AL294" s="350"/>
      <c r="AM294" s="350"/>
      <c r="AN294" s="350"/>
      <c r="AO294" s="455"/>
    </row>
    <row r="295" spans="1:41" ht="14.25" customHeight="1" hidden="1">
      <c r="A295" s="338"/>
      <c r="B295" s="339"/>
      <c r="C295" s="340"/>
      <c r="D295" s="125"/>
      <c r="E295" s="124"/>
      <c r="H295" s="3"/>
      <c r="J295" s="349"/>
      <c r="K295" s="125"/>
      <c r="P295" s="247"/>
      <c r="Q295" s="342"/>
      <c r="Y295" s="346"/>
      <c r="Z295" s="343"/>
      <c r="AA295" s="343"/>
      <c r="AD295" s="343"/>
      <c r="AE295" s="343"/>
      <c r="AF295" s="343"/>
      <c r="AG295" s="349"/>
      <c r="AH295" s="349"/>
      <c r="AI295" s="349"/>
      <c r="AJ295" s="349"/>
      <c r="AL295" s="350"/>
      <c r="AM295" s="350"/>
      <c r="AN295" s="350"/>
      <c r="AO295" s="455"/>
    </row>
    <row r="296" spans="1:41" ht="14.25" customHeight="1" hidden="1">
      <c r="A296" s="338"/>
      <c r="B296" s="339"/>
      <c r="C296" s="340"/>
      <c r="D296" s="125"/>
      <c r="E296" s="124"/>
      <c r="H296" s="3"/>
      <c r="J296" s="349"/>
      <c r="K296" s="125"/>
      <c r="P296" s="247"/>
      <c r="Q296" s="342"/>
      <c r="Y296" s="346"/>
      <c r="Z296" s="343"/>
      <c r="AA296" s="343"/>
      <c r="AD296" s="343"/>
      <c r="AE296" s="343"/>
      <c r="AF296" s="343"/>
      <c r="AG296" s="349"/>
      <c r="AH296" s="349"/>
      <c r="AI296" s="349"/>
      <c r="AJ296" s="349"/>
      <c r="AL296" s="350"/>
      <c r="AM296" s="350"/>
      <c r="AN296" s="350"/>
      <c r="AO296" s="455"/>
    </row>
    <row r="297" spans="1:41" ht="14.25" customHeight="1" hidden="1">
      <c r="A297" s="338"/>
      <c r="B297" s="339"/>
      <c r="C297" s="340"/>
      <c r="D297" s="125"/>
      <c r="E297" s="124"/>
      <c r="H297" s="3"/>
      <c r="J297" s="349"/>
      <c r="K297" s="125"/>
      <c r="P297" s="247"/>
      <c r="Q297" s="342"/>
      <c r="Y297" s="346"/>
      <c r="Z297" s="343"/>
      <c r="AA297" s="343"/>
      <c r="AD297" s="343"/>
      <c r="AE297" s="343"/>
      <c r="AF297" s="343"/>
      <c r="AG297" s="349"/>
      <c r="AH297" s="349"/>
      <c r="AI297" s="349"/>
      <c r="AJ297" s="349"/>
      <c r="AL297" s="350"/>
      <c r="AM297" s="350"/>
      <c r="AN297" s="350"/>
      <c r="AO297" s="455"/>
    </row>
    <row r="298" spans="1:41" ht="14.25" customHeight="1" hidden="1">
      <c r="A298" s="338"/>
      <c r="B298" s="339"/>
      <c r="C298" s="340"/>
      <c r="D298" s="125"/>
      <c r="E298" s="124"/>
      <c r="H298" s="3"/>
      <c r="J298" s="349"/>
      <c r="K298" s="125"/>
      <c r="P298" s="247"/>
      <c r="Q298" s="342"/>
      <c r="Y298" s="346"/>
      <c r="Z298" s="343"/>
      <c r="AA298" s="343"/>
      <c r="AD298" s="343"/>
      <c r="AE298" s="343"/>
      <c r="AF298" s="343"/>
      <c r="AG298" s="349"/>
      <c r="AH298" s="349"/>
      <c r="AI298" s="349"/>
      <c r="AJ298" s="349"/>
      <c r="AL298" s="350"/>
      <c r="AM298" s="350"/>
      <c r="AN298" s="350"/>
      <c r="AO298" s="455"/>
    </row>
    <row r="299" spans="1:41" ht="14.25" customHeight="1" hidden="1">
      <c r="A299" s="338"/>
      <c r="B299" s="339"/>
      <c r="C299" s="340"/>
      <c r="D299" s="125"/>
      <c r="E299" s="124"/>
      <c r="H299" s="3"/>
      <c r="J299" s="349"/>
      <c r="K299" s="125"/>
      <c r="P299" s="247"/>
      <c r="Q299" s="342"/>
      <c r="Y299" s="346"/>
      <c r="Z299" s="343"/>
      <c r="AA299" s="343"/>
      <c r="AD299" s="343"/>
      <c r="AE299" s="343"/>
      <c r="AF299" s="343"/>
      <c r="AG299" s="349"/>
      <c r="AH299" s="349"/>
      <c r="AI299" s="349"/>
      <c r="AJ299" s="349"/>
      <c r="AL299" s="350"/>
      <c r="AM299" s="350"/>
      <c r="AN299" s="350"/>
      <c r="AO299" s="455"/>
    </row>
    <row r="300" spans="1:41" ht="14.25" customHeight="1" hidden="1">
      <c r="A300" s="338"/>
      <c r="B300" s="339"/>
      <c r="C300" s="340"/>
      <c r="D300" s="125"/>
      <c r="E300" s="124"/>
      <c r="H300" s="3"/>
      <c r="J300" s="349"/>
      <c r="K300" s="125"/>
      <c r="P300" s="247"/>
      <c r="Q300" s="342"/>
      <c r="Y300" s="346"/>
      <c r="Z300" s="343"/>
      <c r="AA300" s="343"/>
      <c r="AD300" s="343"/>
      <c r="AE300" s="343"/>
      <c r="AF300" s="343"/>
      <c r="AG300" s="349"/>
      <c r="AH300" s="349"/>
      <c r="AI300" s="349"/>
      <c r="AJ300" s="349"/>
      <c r="AL300" s="350"/>
      <c r="AM300" s="350"/>
      <c r="AN300" s="350"/>
      <c r="AO300" s="455"/>
    </row>
    <row r="301" spans="1:41" ht="14.25" customHeight="1" hidden="1">
      <c r="A301" s="338"/>
      <c r="B301" s="339"/>
      <c r="C301" s="340"/>
      <c r="D301" s="125"/>
      <c r="E301" s="124"/>
      <c r="H301" s="3"/>
      <c r="J301" s="349"/>
      <c r="K301" s="125"/>
      <c r="P301" s="247"/>
      <c r="Q301" s="342"/>
      <c r="Y301" s="346"/>
      <c r="Z301" s="343"/>
      <c r="AA301" s="343"/>
      <c r="AD301" s="343"/>
      <c r="AE301" s="343"/>
      <c r="AF301" s="343"/>
      <c r="AG301" s="349"/>
      <c r="AH301" s="349"/>
      <c r="AI301" s="349"/>
      <c r="AJ301" s="349"/>
      <c r="AL301" s="350"/>
      <c r="AM301" s="350"/>
      <c r="AN301" s="350"/>
      <c r="AO301" s="455"/>
    </row>
    <row r="302" spans="1:41" ht="14.25" customHeight="1" hidden="1">
      <c r="A302" s="338"/>
      <c r="B302" s="339"/>
      <c r="C302" s="340"/>
      <c r="D302" s="125"/>
      <c r="E302" s="124"/>
      <c r="H302" s="3"/>
      <c r="J302" s="349"/>
      <c r="K302" s="125"/>
      <c r="P302" s="247"/>
      <c r="Q302" s="342"/>
      <c r="Y302" s="346"/>
      <c r="Z302" s="343"/>
      <c r="AA302" s="343"/>
      <c r="AD302" s="343"/>
      <c r="AE302" s="343"/>
      <c r="AF302" s="343"/>
      <c r="AG302" s="349"/>
      <c r="AH302" s="349"/>
      <c r="AI302" s="349"/>
      <c r="AJ302" s="349"/>
      <c r="AL302" s="350"/>
      <c r="AM302" s="350"/>
      <c r="AN302" s="350"/>
      <c r="AO302" s="455"/>
    </row>
    <row r="303" spans="1:41" ht="14.25" customHeight="1" hidden="1">
      <c r="A303" s="338"/>
      <c r="B303" s="339"/>
      <c r="C303" s="340"/>
      <c r="D303" s="125"/>
      <c r="E303" s="124"/>
      <c r="H303" s="3"/>
      <c r="J303" s="349"/>
      <c r="K303" s="125"/>
      <c r="P303" s="247"/>
      <c r="Q303" s="342"/>
      <c r="Y303" s="346"/>
      <c r="Z303" s="343"/>
      <c r="AA303" s="343"/>
      <c r="AD303" s="343"/>
      <c r="AE303" s="343"/>
      <c r="AF303" s="343"/>
      <c r="AG303" s="349"/>
      <c r="AH303" s="349"/>
      <c r="AI303" s="349"/>
      <c r="AJ303" s="349"/>
      <c r="AL303" s="350"/>
      <c r="AM303" s="350"/>
      <c r="AN303" s="350"/>
      <c r="AO303" s="455"/>
    </row>
    <row r="304" spans="1:41" ht="14.25" customHeight="1" hidden="1">
      <c r="A304" s="338"/>
      <c r="B304" s="339"/>
      <c r="C304" s="340"/>
      <c r="D304" s="125"/>
      <c r="E304" s="124"/>
      <c r="H304" s="3"/>
      <c r="J304" s="124"/>
      <c r="K304" s="125"/>
      <c r="P304" s="247"/>
      <c r="Q304" s="342"/>
      <c r="Y304" s="346"/>
      <c r="Z304" s="343"/>
      <c r="AA304" s="343"/>
      <c r="AD304" s="343"/>
      <c r="AE304" s="343"/>
      <c r="AF304" s="343"/>
      <c r="AG304" s="349"/>
      <c r="AH304" s="349"/>
      <c r="AI304" s="349"/>
      <c r="AJ304" s="349"/>
      <c r="AL304" s="350"/>
      <c r="AM304" s="350"/>
      <c r="AN304" s="350"/>
      <c r="AO304" s="455"/>
    </row>
    <row r="305" spans="1:41" ht="14.25" customHeight="1" hidden="1">
      <c r="A305" s="338"/>
      <c r="B305" s="339"/>
      <c r="C305" s="340"/>
      <c r="D305" s="125"/>
      <c r="E305" s="124"/>
      <c r="H305" s="3"/>
      <c r="J305" s="124"/>
      <c r="K305" s="125"/>
      <c r="P305" s="247"/>
      <c r="Q305" s="342"/>
      <c r="Y305" s="346"/>
      <c r="Z305" s="343"/>
      <c r="AA305" s="343"/>
      <c r="AD305" s="343"/>
      <c r="AE305" s="343"/>
      <c r="AF305" s="343"/>
      <c r="AG305" s="349"/>
      <c r="AH305" s="349"/>
      <c r="AI305" s="349"/>
      <c r="AJ305" s="349"/>
      <c r="AL305" s="350"/>
      <c r="AM305" s="350"/>
      <c r="AN305" s="350"/>
      <c r="AO305" s="455"/>
    </row>
    <row r="306" spans="1:41" ht="14.25" customHeight="1" hidden="1">
      <c r="A306" s="338"/>
      <c r="B306" s="339"/>
      <c r="C306" s="340"/>
      <c r="D306" s="125"/>
      <c r="E306" s="124"/>
      <c r="H306" s="3"/>
      <c r="J306" s="349"/>
      <c r="K306" s="125"/>
      <c r="P306" s="247"/>
      <c r="Q306" s="342"/>
      <c r="Y306" s="346"/>
      <c r="Z306" s="343"/>
      <c r="AA306" s="343"/>
      <c r="AD306" s="343"/>
      <c r="AE306" s="343"/>
      <c r="AF306" s="343"/>
      <c r="AG306" s="349"/>
      <c r="AH306" s="349"/>
      <c r="AI306" s="349"/>
      <c r="AJ306" s="349"/>
      <c r="AL306" s="350"/>
      <c r="AM306" s="350"/>
      <c r="AN306" s="350"/>
      <c r="AO306" s="455"/>
    </row>
    <row r="307" spans="1:41" ht="14.25" customHeight="1" hidden="1">
      <c r="A307" s="338"/>
      <c r="B307" s="339"/>
      <c r="C307" s="340"/>
      <c r="D307" s="125"/>
      <c r="E307" s="124"/>
      <c r="H307" s="3"/>
      <c r="J307" s="349"/>
      <c r="K307" s="125"/>
      <c r="P307" s="247"/>
      <c r="Q307" s="342"/>
      <c r="Y307" s="346"/>
      <c r="Z307" s="343"/>
      <c r="AA307" s="343"/>
      <c r="AD307" s="343"/>
      <c r="AE307" s="343"/>
      <c r="AF307" s="343"/>
      <c r="AG307" s="349"/>
      <c r="AH307" s="349"/>
      <c r="AI307" s="349"/>
      <c r="AJ307" s="349"/>
      <c r="AL307" s="350"/>
      <c r="AM307" s="350"/>
      <c r="AN307" s="350"/>
      <c r="AO307" s="455"/>
    </row>
    <row r="308" spans="1:41" ht="14.25" customHeight="1" hidden="1">
      <c r="A308" s="338"/>
      <c r="B308" s="339"/>
      <c r="C308" s="340"/>
      <c r="D308" s="125"/>
      <c r="E308" s="124"/>
      <c r="H308" s="3"/>
      <c r="J308" s="349"/>
      <c r="K308" s="125"/>
      <c r="P308" s="247"/>
      <c r="Q308" s="342"/>
      <c r="Y308" s="346"/>
      <c r="Z308" s="343"/>
      <c r="AA308" s="343"/>
      <c r="AD308" s="343"/>
      <c r="AE308" s="343"/>
      <c r="AF308" s="343"/>
      <c r="AG308" s="349"/>
      <c r="AH308" s="349"/>
      <c r="AI308" s="349"/>
      <c r="AJ308" s="349"/>
      <c r="AL308" s="350"/>
      <c r="AM308" s="350"/>
      <c r="AN308" s="350"/>
      <c r="AO308" s="455"/>
    </row>
    <row r="309" spans="1:41" ht="14.25" customHeight="1" hidden="1">
      <c r="A309" s="338"/>
      <c r="B309" s="339"/>
      <c r="C309" s="340"/>
      <c r="D309" s="125"/>
      <c r="E309" s="124"/>
      <c r="H309" s="3"/>
      <c r="J309" s="349"/>
      <c r="K309" s="125"/>
      <c r="P309" s="247"/>
      <c r="Q309" s="342"/>
      <c r="Y309" s="346"/>
      <c r="Z309" s="343"/>
      <c r="AA309" s="343"/>
      <c r="AD309" s="343"/>
      <c r="AE309" s="343"/>
      <c r="AF309" s="343"/>
      <c r="AG309" s="349"/>
      <c r="AH309" s="349"/>
      <c r="AI309" s="349"/>
      <c r="AJ309" s="349"/>
      <c r="AL309" s="350"/>
      <c r="AM309" s="350"/>
      <c r="AN309" s="350"/>
      <c r="AO309" s="455"/>
    </row>
    <row r="310" spans="1:41" ht="14.25" customHeight="1" hidden="1">
      <c r="A310" s="338"/>
      <c r="B310" s="339"/>
      <c r="C310" s="340"/>
      <c r="D310" s="125"/>
      <c r="E310" s="124"/>
      <c r="H310" s="3"/>
      <c r="J310" s="349"/>
      <c r="K310" s="125"/>
      <c r="P310" s="247"/>
      <c r="Q310" s="342"/>
      <c r="Y310" s="346"/>
      <c r="Z310" s="343"/>
      <c r="AA310" s="343"/>
      <c r="AD310" s="343"/>
      <c r="AE310" s="343"/>
      <c r="AF310" s="343"/>
      <c r="AG310" s="349"/>
      <c r="AH310" s="349"/>
      <c r="AI310" s="349"/>
      <c r="AJ310" s="349"/>
      <c r="AL310" s="350"/>
      <c r="AM310" s="350"/>
      <c r="AN310" s="350"/>
      <c r="AO310" s="455"/>
    </row>
    <row r="311" spans="1:41" ht="14.25" customHeight="1" hidden="1">
      <c r="A311" s="338"/>
      <c r="B311" s="339"/>
      <c r="C311" s="340"/>
      <c r="D311" s="125"/>
      <c r="E311" s="124"/>
      <c r="H311" s="3"/>
      <c r="J311" s="349"/>
      <c r="K311" s="125"/>
      <c r="P311" s="247"/>
      <c r="Q311" s="342"/>
      <c r="Y311" s="346"/>
      <c r="Z311" s="343"/>
      <c r="AA311" s="343"/>
      <c r="AD311" s="343"/>
      <c r="AE311" s="343"/>
      <c r="AF311" s="343"/>
      <c r="AG311" s="349"/>
      <c r="AH311" s="349"/>
      <c r="AI311" s="349"/>
      <c r="AJ311" s="349"/>
      <c r="AL311" s="350"/>
      <c r="AM311" s="350"/>
      <c r="AN311" s="350"/>
      <c r="AO311" s="455"/>
    </row>
    <row r="312" spans="1:41" ht="14.25" customHeight="1" hidden="1">
      <c r="A312" s="338"/>
      <c r="B312" s="339"/>
      <c r="C312" s="340"/>
      <c r="D312" s="125"/>
      <c r="E312" s="124"/>
      <c r="H312" s="3"/>
      <c r="J312" s="349"/>
      <c r="K312" s="125"/>
      <c r="P312" s="247"/>
      <c r="Q312" s="342"/>
      <c r="Y312" s="346"/>
      <c r="Z312" s="343"/>
      <c r="AA312" s="343"/>
      <c r="AD312" s="343"/>
      <c r="AE312" s="343"/>
      <c r="AF312" s="343"/>
      <c r="AG312" s="349"/>
      <c r="AH312" s="349"/>
      <c r="AI312" s="349"/>
      <c r="AJ312" s="349"/>
      <c r="AL312" s="350"/>
      <c r="AM312" s="350"/>
      <c r="AN312" s="350"/>
      <c r="AO312" s="455"/>
    </row>
    <row r="313" spans="1:41" ht="14.25" customHeight="1" hidden="1">
      <c r="A313" s="338"/>
      <c r="B313" s="339"/>
      <c r="C313" s="340"/>
      <c r="D313" s="125"/>
      <c r="E313" s="124"/>
      <c r="H313" s="3"/>
      <c r="J313" s="349"/>
      <c r="K313" s="125"/>
      <c r="P313" s="247"/>
      <c r="Q313" s="342"/>
      <c r="Y313" s="346"/>
      <c r="Z313" s="343"/>
      <c r="AA313" s="343"/>
      <c r="AD313" s="343"/>
      <c r="AE313" s="343"/>
      <c r="AF313" s="343"/>
      <c r="AG313" s="349"/>
      <c r="AH313" s="349"/>
      <c r="AI313" s="349"/>
      <c r="AJ313" s="349"/>
      <c r="AL313" s="350"/>
      <c r="AM313" s="350"/>
      <c r="AN313" s="350"/>
      <c r="AO313" s="455"/>
    </row>
    <row r="314" spans="1:41" ht="14.25" customHeight="1" hidden="1">
      <c r="A314" s="338"/>
      <c r="B314" s="339"/>
      <c r="C314" s="340"/>
      <c r="D314" s="125"/>
      <c r="E314" s="124"/>
      <c r="H314" s="3"/>
      <c r="J314" s="349"/>
      <c r="K314" s="125"/>
      <c r="P314" s="247"/>
      <c r="Q314" s="342"/>
      <c r="Y314" s="346"/>
      <c r="Z314" s="343"/>
      <c r="AA314" s="343"/>
      <c r="AD314" s="343"/>
      <c r="AE314" s="343"/>
      <c r="AF314" s="343"/>
      <c r="AG314" s="349"/>
      <c r="AH314" s="349"/>
      <c r="AI314" s="349"/>
      <c r="AJ314" s="349"/>
      <c r="AL314" s="350"/>
      <c r="AM314" s="350"/>
      <c r="AN314" s="350"/>
      <c r="AO314" s="455"/>
    </row>
    <row r="315" spans="1:41" ht="14.25" customHeight="1" hidden="1">
      <c r="A315" s="338"/>
      <c r="B315" s="339"/>
      <c r="C315" s="340"/>
      <c r="D315" s="125"/>
      <c r="E315" s="124"/>
      <c r="H315" s="3"/>
      <c r="J315" s="349"/>
      <c r="K315" s="125"/>
      <c r="P315" s="247"/>
      <c r="Q315" s="342"/>
      <c r="Y315" s="346"/>
      <c r="Z315" s="343"/>
      <c r="AA315" s="343"/>
      <c r="AD315" s="343"/>
      <c r="AE315" s="343"/>
      <c r="AF315" s="343"/>
      <c r="AG315" s="349"/>
      <c r="AH315" s="349"/>
      <c r="AI315" s="349"/>
      <c r="AJ315" s="349"/>
      <c r="AL315" s="350"/>
      <c r="AM315" s="350"/>
      <c r="AN315" s="350"/>
      <c r="AO315" s="455"/>
    </row>
    <row r="316" spans="1:41" ht="14.25" customHeight="1" hidden="1">
      <c r="A316" s="338"/>
      <c r="B316" s="339"/>
      <c r="C316" s="340"/>
      <c r="D316" s="125"/>
      <c r="E316" s="124"/>
      <c r="H316" s="3"/>
      <c r="J316" s="349"/>
      <c r="K316" s="125"/>
      <c r="P316" s="247"/>
      <c r="Q316" s="342"/>
      <c r="Y316" s="346"/>
      <c r="Z316" s="343"/>
      <c r="AA316" s="343"/>
      <c r="AD316" s="343"/>
      <c r="AE316" s="343"/>
      <c r="AF316" s="343"/>
      <c r="AG316" s="349"/>
      <c r="AH316" s="349"/>
      <c r="AI316" s="349"/>
      <c r="AJ316" s="349"/>
      <c r="AL316" s="350"/>
      <c r="AM316" s="350"/>
      <c r="AN316" s="350"/>
      <c r="AO316" s="455"/>
    </row>
    <row r="317" spans="1:41" ht="14.25" customHeight="1" hidden="1">
      <c r="A317" s="338"/>
      <c r="B317" s="339"/>
      <c r="C317" s="340"/>
      <c r="D317" s="125"/>
      <c r="E317" s="124"/>
      <c r="H317" s="3"/>
      <c r="J317" s="349"/>
      <c r="K317" s="125"/>
      <c r="P317" s="247"/>
      <c r="Q317" s="342"/>
      <c r="Y317" s="346"/>
      <c r="Z317" s="343"/>
      <c r="AA317" s="343"/>
      <c r="AD317" s="343"/>
      <c r="AE317" s="343"/>
      <c r="AF317" s="343"/>
      <c r="AG317" s="349"/>
      <c r="AH317" s="349"/>
      <c r="AI317" s="349"/>
      <c r="AJ317" s="349"/>
      <c r="AL317" s="350"/>
      <c r="AM317" s="350"/>
      <c r="AN317" s="350"/>
      <c r="AO317" s="455"/>
    </row>
    <row r="318" spans="1:41" ht="14.25" customHeight="1" hidden="1">
      <c r="A318" s="338"/>
      <c r="B318" s="339"/>
      <c r="C318" s="340"/>
      <c r="D318" s="125"/>
      <c r="E318" s="124"/>
      <c r="H318" s="3"/>
      <c r="J318" s="349"/>
      <c r="K318" s="125"/>
      <c r="P318" s="247"/>
      <c r="Q318" s="342"/>
      <c r="Y318" s="346"/>
      <c r="Z318" s="343"/>
      <c r="AA318" s="343"/>
      <c r="AD318" s="343"/>
      <c r="AE318" s="343"/>
      <c r="AF318" s="343"/>
      <c r="AG318" s="349"/>
      <c r="AH318" s="349"/>
      <c r="AI318" s="349"/>
      <c r="AJ318" s="349"/>
      <c r="AL318" s="350"/>
      <c r="AM318" s="350"/>
      <c r="AN318" s="350"/>
      <c r="AO318" s="455"/>
    </row>
    <row r="319" spans="1:41" ht="14.25" customHeight="1" hidden="1">
      <c r="A319" s="338"/>
      <c r="B319" s="339"/>
      <c r="C319" s="340"/>
      <c r="D319" s="125"/>
      <c r="E319" s="124"/>
      <c r="H319" s="3"/>
      <c r="J319" s="349"/>
      <c r="K319" s="125"/>
      <c r="P319" s="247"/>
      <c r="Q319" s="342"/>
      <c r="Y319" s="346"/>
      <c r="Z319" s="343"/>
      <c r="AA319" s="343"/>
      <c r="AD319" s="343"/>
      <c r="AE319" s="343"/>
      <c r="AF319" s="343"/>
      <c r="AG319" s="349"/>
      <c r="AH319" s="349"/>
      <c r="AI319" s="349"/>
      <c r="AJ319" s="349"/>
      <c r="AL319" s="350"/>
      <c r="AM319" s="350"/>
      <c r="AN319" s="350"/>
      <c r="AO319" s="455"/>
    </row>
    <row r="320" spans="1:41" ht="14.25" customHeight="1" hidden="1">
      <c r="A320" s="338"/>
      <c r="B320" s="339"/>
      <c r="C320" s="340"/>
      <c r="D320" s="125"/>
      <c r="E320" s="124"/>
      <c r="H320" s="3"/>
      <c r="J320" s="349"/>
      <c r="K320" s="125"/>
      <c r="P320" s="247"/>
      <c r="Q320" s="342"/>
      <c r="Y320" s="346"/>
      <c r="Z320" s="343"/>
      <c r="AA320" s="343"/>
      <c r="AD320" s="343"/>
      <c r="AE320" s="343"/>
      <c r="AF320" s="343"/>
      <c r="AG320" s="349"/>
      <c r="AH320" s="349"/>
      <c r="AI320" s="349"/>
      <c r="AJ320" s="349"/>
      <c r="AL320" s="350"/>
      <c r="AM320" s="350"/>
      <c r="AN320" s="350"/>
      <c r="AO320" s="455"/>
    </row>
    <row r="321" spans="1:41" ht="14.25" customHeight="1" hidden="1">
      <c r="A321" s="338"/>
      <c r="B321" s="339"/>
      <c r="C321" s="340"/>
      <c r="D321" s="125"/>
      <c r="E321" s="124"/>
      <c r="H321" s="3"/>
      <c r="J321" s="349"/>
      <c r="K321" s="125"/>
      <c r="P321" s="247"/>
      <c r="Q321" s="342"/>
      <c r="Y321" s="346"/>
      <c r="Z321" s="343"/>
      <c r="AA321" s="343"/>
      <c r="AD321" s="343"/>
      <c r="AE321" s="343"/>
      <c r="AF321" s="343"/>
      <c r="AG321" s="349"/>
      <c r="AH321" s="349"/>
      <c r="AI321" s="349"/>
      <c r="AJ321" s="349"/>
      <c r="AL321" s="350"/>
      <c r="AM321" s="350"/>
      <c r="AN321" s="350"/>
      <c r="AO321" s="455"/>
    </row>
    <row r="322" spans="1:41" ht="14.25" customHeight="1" hidden="1">
      <c r="A322" s="338"/>
      <c r="B322" s="339"/>
      <c r="C322" s="340"/>
      <c r="D322" s="125"/>
      <c r="E322" s="124"/>
      <c r="H322" s="3"/>
      <c r="J322" s="349"/>
      <c r="K322" s="125"/>
      <c r="P322" s="247"/>
      <c r="Q322" s="342"/>
      <c r="Y322" s="346"/>
      <c r="Z322" s="343"/>
      <c r="AA322" s="343"/>
      <c r="AD322" s="343"/>
      <c r="AE322" s="343"/>
      <c r="AF322" s="343"/>
      <c r="AG322" s="349"/>
      <c r="AH322" s="349"/>
      <c r="AI322" s="349"/>
      <c r="AJ322" s="349"/>
      <c r="AL322" s="350"/>
      <c r="AM322" s="350"/>
      <c r="AN322" s="350"/>
      <c r="AO322" s="455"/>
    </row>
    <row r="323" spans="1:41" ht="14.25" customHeight="1" hidden="1">
      <c r="A323" s="338"/>
      <c r="B323" s="339"/>
      <c r="C323" s="340"/>
      <c r="D323" s="125"/>
      <c r="E323" s="124"/>
      <c r="H323" s="3"/>
      <c r="J323" s="349"/>
      <c r="K323" s="125"/>
      <c r="P323" s="247"/>
      <c r="Q323" s="342"/>
      <c r="Y323" s="346"/>
      <c r="Z323" s="343"/>
      <c r="AA323" s="343"/>
      <c r="AD323" s="343"/>
      <c r="AE323" s="343"/>
      <c r="AF323" s="343"/>
      <c r="AG323" s="349"/>
      <c r="AH323" s="349"/>
      <c r="AI323" s="349"/>
      <c r="AJ323" s="349"/>
      <c r="AL323" s="350"/>
      <c r="AM323" s="350"/>
      <c r="AN323" s="350"/>
      <c r="AO323" s="455"/>
    </row>
    <row r="324" spans="1:41" ht="14.25" customHeight="1" hidden="1">
      <c r="A324" s="338"/>
      <c r="B324" s="339"/>
      <c r="C324" s="340"/>
      <c r="D324" s="125"/>
      <c r="E324" s="124"/>
      <c r="H324" s="3"/>
      <c r="J324" s="349"/>
      <c r="K324" s="125"/>
      <c r="P324" s="247"/>
      <c r="Q324" s="342"/>
      <c r="Y324" s="346"/>
      <c r="Z324" s="343"/>
      <c r="AA324" s="343"/>
      <c r="AD324" s="343"/>
      <c r="AE324" s="343"/>
      <c r="AF324" s="343"/>
      <c r="AG324" s="349"/>
      <c r="AH324" s="349"/>
      <c r="AI324" s="349"/>
      <c r="AJ324" s="349"/>
      <c r="AL324" s="350"/>
      <c r="AM324" s="350"/>
      <c r="AN324" s="350"/>
      <c r="AO324" s="455"/>
    </row>
    <row r="325" spans="1:41" ht="14.25" customHeight="1" hidden="1">
      <c r="A325" s="338"/>
      <c r="B325" s="339"/>
      <c r="C325" s="340"/>
      <c r="D325" s="125"/>
      <c r="E325" s="124"/>
      <c r="H325" s="3"/>
      <c r="J325" s="349"/>
      <c r="K325" s="125"/>
      <c r="P325" s="247"/>
      <c r="Q325" s="342"/>
      <c r="Y325" s="346"/>
      <c r="Z325" s="343"/>
      <c r="AA325" s="343"/>
      <c r="AD325" s="343"/>
      <c r="AE325" s="343"/>
      <c r="AF325" s="343"/>
      <c r="AG325" s="349"/>
      <c r="AH325" s="349"/>
      <c r="AI325" s="349"/>
      <c r="AJ325" s="349"/>
      <c r="AL325" s="350"/>
      <c r="AM325" s="350"/>
      <c r="AN325" s="350"/>
      <c r="AO325" s="455"/>
    </row>
    <row r="326" spans="1:41" ht="14.25" customHeight="1" hidden="1">
      <c r="A326" s="338"/>
      <c r="B326" s="339"/>
      <c r="C326" s="340"/>
      <c r="D326" s="125"/>
      <c r="E326" s="124"/>
      <c r="H326" s="3"/>
      <c r="J326" s="349"/>
      <c r="K326" s="125"/>
      <c r="P326" s="247"/>
      <c r="Q326" s="342"/>
      <c r="Y326" s="346"/>
      <c r="Z326" s="343"/>
      <c r="AA326" s="343"/>
      <c r="AD326" s="343"/>
      <c r="AE326" s="343"/>
      <c r="AF326" s="343"/>
      <c r="AG326" s="349"/>
      <c r="AH326" s="349"/>
      <c r="AI326" s="349"/>
      <c r="AJ326" s="349"/>
      <c r="AL326" s="350"/>
      <c r="AM326" s="350"/>
      <c r="AN326" s="350"/>
      <c r="AO326" s="455"/>
    </row>
    <row r="327" spans="1:41" ht="14.25" customHeight="1" hidden="1">
      <c r="A327" s="338"/>
      <c r="B327" s="339"/>
      <c r="C327" s="340"/>
      <c r="D327" s="125"/>
      <c r="E327" s="124"/>
      <c r="H327" s="3"/>
      <c r="J327" s="349"/>
      <c r="K327" s="125"/>
      <c r="P327" s="247"/>
      <c r="Q327" s="342"/>
      <c r="Y327" s="346"/>
      <c r="Z327" s="343"/>
      <c r="AA327" s="343"/>
      <c r="AD327" s="343"/>
      <c r="AE327" s="343"/>
      <c r="AF327" s="343"/>
      <c r="AG327" s="349"/>
      <c r="AH327" s="349"/>
      <c r="AI327" s="349"/>
      <c r="AJ327" s="349"/>
      <c r="AL327" s="350"/>
      <c r="AM327" s="350"/>
      <c r="AN327" s="350"/>
      <c r="AO327" s="455"/>
    </row>
    <row r="328" spans="1:41" ht="14.25" customHeight="1" hidden="1">
      <c r="A328" s="338"/>
      <c r="B328" s="339"/>
      <c r="C328" s="340"/>
      <c r="D328" s="125"/>
      <c r="E328" s="124"/>
      <c r="H328" s="3"/>
      <c r="J328" s="349"/>
      <c r="K328" s="125"/>
      <c r="P328" s="247"/>
      <c r="Q328" s="342"/>
      <c r="Y328" s="346"/>
      <c r="Z328" s="343"/>
      <c r="AA328" s="343"/>
      <c r="AD328" s="343"/>
      <c r="AE328" s="343"/>
      <c r="AF328" s="343"/>
      <c r="AG328" s="349"/>
      <c r="AH328" s="349"/>
      <c r="AI328" s="349"/>
      <c r="AJ328" s="349"/>
      <c r="AL328" s="350"/>
      <c r="AM328" s="350"/>
      <c r="AN328" s="350"/>
      <c r="AO328" s="455"/>
    </row>
    <row r="329" spans="1:41" ht="14.25" customHeight="1" hidden="1">
      <c r="A329" s="338"/>
      <c r="B329" s="339"/>
      <c r="C329" s="340"/>
      <c r="D329" s="125"/>
      <c r="E329" s="124"/>
      <c r="H329" s="3"/>
      <c r="J329" s="349"/>
      <c r="K329" s="125"/>
      <c r="P329" s="247"/>
      <c r="Q329" s="342"/>
      <c r="Y329" s="346"/>
      <c r="Z329" s="343"/>
      <c r="AA329" s="343"/>
      <c r="AD329" s="343"/>
      <c r="AE329" s="343"/>
      <c r="AF329" s="343"/>
      <c r="AG329" s="349"/>
      <c r="AH329" s="349"/>
      <c r="AI329" s="349"/>
      <c r="AJ329" s="349"/>
      <c r="AL329" s="350"/>
      <c r="AM329" s="350"/>
      <c r="AN329" s="350"/>
      <c r="AO329" s="455"/>
    </row>
    <row r="330" spans="1:41" ht="14.25" customHeight="1" hidden="1">
      <c r="A330" s="338"/>
      <c r="B330" s="339"/>
      <c r="C330" s="340"/>
      <c r="D330" s="125"/>
      <c r="E330" s="124"/>
      <c r="H330" s="3"/>
      <c r="J330" s="349"/>
      <c r="K330" s="125"/>
      <c r="P330" s="247"/>
      <c r="Q330" s="342"/>
      <c r="Y330" s="346"/>
      <c r="Z330" s="343"/>
      <c r="AA330" s="343"/>
      <c r="AD330" s="343"/>
      <c r="AE330" s="343"/>
      <c r="AF330" s="343"/>
      <c r="AG330" s="349"/>
      <c r="AH330" s="349"/>
      <c r="AI330" s="349"/>
      <c r="AJ330" s="349"/>
      <c r="AL330" s="350"/>
      <c r="AM330" s="350"/>
      <c r="AN330" s="350"/>
      <c r="AO330" s="455"/>
    </row>
    <row r="331" spans="1:41" ht="14.25" customHeight="1" hidden="1">
      <c r="A331" s="338"/>
      <c r="B331" s="339"/>
      <c r="C331" s="340"/>
      <c r="D331" s="125"/>
      <c r="E331" s="124"/>
      <c r="H331" s="3"/>
      <c r="J331" s="349"/>
      <c r="K331" s="125"/>
      <c r="P331" s="247"/>
      <c r="Q331" s="342"/>
      <c r="Y331" s="346"/>
      <c r="Z331" s="343"/>
      <c r="AA331" s="343"/>
      <c r="AD331" s="343"/>
      <c r="AE331" s="343"/>
      <c r="AF331" s="343"/>
      <c r="AG331" s="349"/>
      <c r="AH331" s="349"/>
      <c r="AI331" s="349"/>
      <c r="AJ331" s="349"/>
      <c r="AL331" s="350"/>
      <c r="AM331" s="350"/>
      <c r="AN331" s="350"/>
      <c r="AO331" s="455"/>
    </row>
    <row r="332" spans="1:41" ht="14.25" customHeight="1" hidden="1">
      <c r="A332" s="338"/>
      <c r="B332" s="339"/>
      <c r="C332" s="340"/>
      <c r="D332" s="125"/>
      <c r="E332" s="124"/>
      <c r="H332" s="3"/>
      <c r="J332" s="349"/>
      <c r="K332" s="125"/>
      <c r="P332" s="247"/>
      <c r="Q332" s="342"/>
      <c r="Y332" s="346"/>
      <c r="Z332" s="343"/>
      <c r="AA332" s="343"/>
      <c r="AD332" s="343"/>
      <c r="AE332" s="343"/>
      <c r="AF332" s="343"/>
      <c r="AG332" s="349"/>
      <c r="AH332" s="349"/>
      <c r="AI332" s="349"/>
      <c r="AJ332" s="349"/>
      <c r="AL332" s="350"/>
      <c r="AM332" s="350"/>
      <c r="AN332" s="350"/>
      <c r="AO332" s="455"/>
    </row>
    <row r="333" spans="1:41" ht="14.25" customHeight="1" hidden="1">
      <c r="A333" s="338"/>
      <c r="B333" s="339"/>
      <c r="C333" s="340"/>
      <c r="D333" s="125"/>
      <c r="E333" s="124"/>
      <c r="H333" s="3"/>
      <c r="J333" s="349"/>
      <c r="K333" s="125"/>
      <c r="P333" s="247"/>
      <c r="Q333" s="342"/>
      <c r="Y333" s="346"/>
      <c r="Z333" s="343"/>
      <c r="AA333" s="343"/>
      <c r="AD333" s="343"/>
      <c r="AE333" s="343"/>
      <c r="AF333" s="343"/>
      <c r="AG333" s="349"/>
      <c r="AH333" s="349"/>
      <c r="AI333" s="349"/>
      <c r="AJ333" s="349"/>
      <c r="AL333" s="350"/>
      <c r="AM333" s="350"/>
      <c r="AN333" s="350"/>
      <c r="AO333" s="455"/>
    </row>
    <row r="334" spans="1:41" ht="14.25" customHeight="1" hidden="1">
      <c r="A334" s="338"/>
      <c r="B334" s="339"/>
      <c r="C334" s="340"/>
      <c r="D334" s="125"/>
      <c r="E334" s="124"/>
      <c r="H334" s="3"/>
      <c r="J334" s="349"/>
      <c r="K334" s="125"/>
      <c r="P334" s="247"/>
      <c r="Q334" s="342"/>
      <c r="Y334" s="346"/>
      <c r="Z334" s="343"/>
      <c r="AA334" s="343"/>
      <c r="AD334" s="343"/>
      <c r="AE334" s="343"/>
      <c r="AF334" s="343"/>
      <c r="AG334" s="349"/>
      <c r="AH334" s="349"/>
      <c r="AI334" s="349"/>
      <c r="AJ334" s="349"/>
      <c r="AL334" s="350"/>
      <c r="AM334" s="350"/>
      <c r="AN334" s="350"/>
      <c r="AO334" s="455"/>
    </row>
    <row r="335" spans="1:41" ht="14.25" customHeight="1" hidden="1">
      <c r="A335" s="338"/>
      <c r="B335" s="339"/>
      <c r="C335" s="340"/>
      <c r="D335" s="125"/>
      <c r="E335" s="124"/>
      <c r="H335" s="3"/>
      <c r="J335" s="349"/>
      <c r="K335" s="125"/>
      <c r="P335" s="247"/>
      <c r="Q335" s="342"/>
      <c r="Y335" s="346"/>
      <c r="Z335" s="343"/>
      <c r="AA335" s="343"/>
      <c r="AD335" s="343"/>
      <c r="AE335" s="343"/>
      <c r="AF335" s="343"/>
      <c r="AG335" s="349"/>
      <c r="AH335" s="349"/>
      <c r="AI335" s="349"/>
      <c r="AJ335" s="349"/>
      <c r="AL335" s="350"/>
      <c r="AM335" s="350"/>
      <c r="AN335" s="350"/>
      <c r="AO335" s="455"/>
    </row>
    <row r="336" spans="1:41" ht="14.25" customHeight="1" hidden="1">
      <c r="A336" s="338"/>
      <c r="B336" s="339"/>
      <c r="C336" s="340"/>
      <c r="D336" s="125"/>
      <c r="E336" s="124"/>
      <c r="H336" s="3"/>
      <c r="J336" s="349"/>
      <c r="K336" s="125"/>
      <c r="P336" s="247"/>
      <c r="Q336" s="342"/>
      <c r="Y336" s="346"/>
      <c r="Z336" s="343"/>
      <c r="AA336" s="343"/>
      <c r="AD336" s="343"/>
      <c r="AE336" s="343"/>
      <c r="AF336" s="343"/>
      <c r="AG336" s="349"/>
      <c r="AH336" s="349"/>
      <c r="AI336" s="349"/>
      <c r="AJ336" s="349"/>
      <c r="AL336" s="350"/>
      <c r="AM336" s="350"/>
      <c r="AN336" s="350"/>
      <c r="AO336" s="455"/>
    </row>
    <row r="337" spans="1:41" ht="14.25" customHeight="1" hidden="1">
      <c r="A337" s="338"/>
      <c r="B337" s="339"/>
      <c r="C337" s="340"/>
      <c r="D337" s="125"/>
      <c r="E337" s="124"/>
      <c r="H337" s="3"/>
      <c r="J337" s="349"/>
      <c r="K337" s="125"/>
      <c r="P337" s="247"/>
      <c r="Q337" s="342"/>
      <c r="Y337" s="346"/>
      <c r="Z337" s="343"/>
      <c r="AA337" s="343"/>
      <c r="AD337" s="343"/>
      <c r="AE337" s="343"/>
      <c r="AF337" s="343"/>
      <c r="AG337" s="349"/>
      <c r="AH337" s="349"/>
      <c r="AI337" s="349"/>
      <c r="AJ337" s="349"/>
      <c r="AL337" s="350"/>
      <c r="AM337" s="350"/>
      <c r="AN337" s="350"/>
      <c r="AO337" s="455"/>
    </row>
    <row r="338" spans="1:41" ht="14.25" customHeight="1" hidden="1">
      <c r="A338" s="338"/>
      <c r="B338" s="339"/>
      <c r="C338" s="340"/>
      <c r="D338" s="125"/>
      <c r="E338" s="124"/>
      <c r="H338" s="3"/>
      <c r="J338" s="349"/>
      <c r="K338" s="125"/>
      <c r="P338" s="247"/>
      <c r="Q338" s="342"/>
      <c r="Y338" s="346"/>
      <c r="Z338" s="343"/>
      <c r="AA338" s="343"/>
      <c r="AD338" s="343"/>
      <c r="AE338" s="343"/>
      <c r="AF338" s="343"/>
      <c r="AG338" s="349"/>
      <c r="AH338" s="349"/>
      <c r="AI338" s="349"/>
      <c r="AJ338" s="349"/>
      <c r="AL338" s="350"/>
      <c r="AM338" s="350"/>
      <c r="AN338" s="350"/>
      <c r="AO338" s="455"/>
    </row>
    <row r="339" spans="1:41" ht="14.25" customHeight="1" hidden="1">
      <c r="A339" s="338"/>
      <c r="B339" s="339"/>
      <c r="C339" s="340"/>
      <c r="D339" s="125"/>
      <c r="E339" s="124"/>
      <c r="H339" s="3"/>
      <c r="J339" s="349"/>
      <c r="K339" s="125"/>
      <c r="P339" s="247"/>
      <c r="Q339" s="342"/>
      <c r="Y339" s="346"/>
      <c r="Z339" s="343"/>
      <c r="AA339" s="343"/>
      <c r="AD339" s="343"/>
      <c r="AE339" s="343"/>
      <c r="AF339" s="343"/>
      <c r="AG339" s="349"/>
      <c r="AH339" s="349"/>
      <c r="AI339" s="349"/>
      <c r="AJ339" s="349"/>
      <c r="AL339" s="350"/>
      <c r="AM339" s="350"/>
      <c r="AN339" s="350"/>
      <c r="AO339" s="455"/>
    </row>
    <row r="340" spans="1:41" ht="14.25" customHeight="1" hidden="1">
      <c r="A340" s="338"/>
      <c r="B340" s="339"/>
      <c r="C340" s="340"/>
      <c r="D340" s="125"/>
      <c r="E340" s="124"/>
      <c r="H340" s="3"/>
      <c r="J340" s="349"/>
      <c r="K340" s="125"/>
      <c r="P340" s="247"/>
      <c r="Q340" s="342"/>
      <c r="Y340" s="346"/>
      <c r="Z340" s="343"/>
      <c r="AA340" s="343"/>
      <c r="AD340" s="343"/>
      <c r="AE340" s="343"/>
      <c r="AF340" s="343"/>
      <c r="AG340" s="349"/>
      <c r="AH340" s="349"/>
      <c r="AI340" s="349"/>
      <c r="AJ340" s="349"/>
      <c r="AL340" s="350"/>
      <c r="AM340" s="350"/>
      <c r="AN340" s="350"/>
      <c r="AO340" s="455"/>
    </row>
    <row r="341" spans="1:41" ht="14.25" customHeight="1" hidden="1">
      <c r="A341" s="338"/>
      <c r="B341" s="339"/>
      <c r="C341" s="340"/>
      <c r="D341" s="125"/>
      <c r="E341" s="124"/>
      <c r="H341" s="3"/>
      <c r="J341" s="349"/>
      <c r="K341" s="125"/>
      <c r="P341" s="247"/>
      <c r="Q341" s="342"/>
      <c r="Y341" s="346"/>
      <c r="Z341" s="343"/>
      <c r="AA341" s="343"/>
      <c r="AD341" s="343"/>
      <c r="AE341" s="343"/>
      <c r="AF341" s="343"/>
      <c r="AG341" s="349"/>
      <c r="AH341" s="349"/>
      <c r="AI341" s="349"/>
      <c r="AJ341" s="349"/>
      <c r="AL341" s="350"/>
      <c r="AM341" s="350"/>
      <c r="AN341" s="350"/>
      <c r="AO341" s="455"/>
    </row>
    <row r="342" spans="1:41" ht="14.25" customHeight="1" hidden="1">
      <c r="A342" s="338"/>
      <c r="B342" s="339"/>
      <c r="C342" s="340"/>
      <c r="D342" s="125"/>
      <c r="E342" s="124"/>
      <c r="H342" s="3"/>
      <c r="J342" s="349"/>
      <c r="K342" s="125"/>
      <c r="P342" s="247"/>
      <c r="Q342" s="342"/>
      <c r="Y342" s="346"/>
      <c r="Z342" s="343"/>
      <c r="AA342" s="343"/>
      <c r="AD342" s="343"/>
      <c r="AE342" s="343"/>
      <c r="AF342" s="343"/>
      <c r="AG342" s="349"/>
      <c r="AH342" s="349"/>
      <c r="AI342" s="349"/>
      <c r="AJ342" s="349"/>
      <c r="AL342" s="350"/>
      <c r="AM342" s="350"/>
      <c r="AN342" s="350"/>
      <c r="AO342" s="455"/>
    </row>
    <row r="343" spans="1:41" ht="14.25" customHeight="1" hidden="1">
      <c r="A343" s="338"/>
      <c r="B343" s="339"/>
      <c r="C343" s="340"/>
      <c r="D343" s="125"/>
      <c r="E343" s="124"/>
      <c r="H343" s="3"/>
      <c r="J343" s="349"/>
      <c r="K343" s="125"/>
      <c r="P343" s="247"/>
      <c r="Q343" s="342"/>
      <c r="Y343" s="346"/>
      <c r="Z343" s="343"/>
      <c r="AA343" s="343"/>
      <c r="AD343" s="343"/>
      <c r="AE343" s="343"/>
      <c r="AF343" s="343"/>
      <c r="AG343" s="349"/>
      <c r="AH343" s="349"/>
      <c r="AI343" s="349"/>
      <c r="AJ343" s="349"/>
      <c r="AL343" s="350"/>
      <c r="AM343" s="350"/>
      <c r="AN343" s="350"/>
      <c r="AO343" s="455"/>
    </row>
    <row r="344" spans="1:41" ht="14.25" customHeight="1" hidden="1">
      <c r="A344" s="338"/>
      <c r="B344" s="339"/>
      <c r="C344" s="340"/>
      <c r="D344" s="125"/>
      <c r="E344" s="124"/>
      <c r="H344" s="3"/>
      <c r="J344" s="349"/>
      <c r="K344" s="125"/>
      <c r="P344" s="247"/>
      <c r="Q344" s="342"/>
      <c r="Y344" s="346"/>
      <c r="Z344" s="343"/>
      <c r="AA344" s="343"/>
      <c r="AD344" s="343"/>
      <c r="AE344" s="343"/>
      <c r="AF344" s="343"/>
      <c r="AG344" s="349"/>
      <c r="AH344" s="349"/>
      <c r="AI344" s="349"/>
      <c r="AJ344" s="349"/>
      <c r="AL344" s="350"/>
      <c r="AM344" s="350"/>
      <c r="AN344" s="350"/>
      <c r="AO344" s="455"/>
    </row>
    <row r="345" spans="1:41" ht="14.25" customHeight="1" hidden="1">
      <c r="A345" s="338"/>
      <c r="B345" s="339"/>
      <c r="C345" s="340"/>
      <c r="D345" s="125"/>
      <c r="E345" s="124"/>
      <c r="H345" s="3"/>
      <c r="J345" s="349"/>
      <c r="K345" s="125"/>
      <c r="P345" s="247"/>
      <c r="Q345" s="342"/>
      <c r="Y345" s="346"/>
      <c r="Z345" s="343"/>
      <c r="AA345" s="343"/>
      <c r="AD345" s="343"/>
      <c r="AE345" s="343"/>
      <c r="AF345" s="343"/>
      <c r="AG345" s="349"/>
      <c r="AH345" s="349"/>
      <c r="AI345" s="349"/>
      <c r="AJ345" s="349"/>
      <c r="AL345" s="350"/>
      <c r="AM345" s="350"/>
      <c r="AN345" s="350"/>
      <c r="AO345" s="455"/>
    </row>
    <row r="346" spans="1:41" ht="14.25" customHeight="1" hidden="1">
      <c r="A346" s="338"/>
      <c r="B346" s="339"/>
      <c r="C346" s="340"/>
      <c r="D346" s="125"/>
      <c r="E346" s="124"/>
      <c r="H346" s="3"/>
      <c r="J346" s="349"/>
      <c r="K346" s="125"/>
      <c r="P346" s="247"/>
      <c r="Q346" s="342"/>
      <c r="Y346" s="346"/>
      <c r="Z346" s="343"/>
      <c r="AA346" s="343"/>
      <c r="AD346" s="343"/>
      <c r="AE346" s="343"/>
      <c r="AF346" s="343"/>
      <c r="AG346" s="349"/>
      <c r="AH346" s="349"/>
      <c r="AI346" s="349"/>
      <c r="AJ346" s="349"/>
      <c r="AL346" s="350"/>
      <c r="AM346" s="350"/>
      <c r="AN346" s="350"/>
      <c r="AO346" s="455"/>
    </row>
    <row r="347" spans="1:41" ht="14.25" customHeight="1" hidden="1">
      <c r="A347" s="338"/>
      <c r="B347" s="339"/>
      <c r="C347" s="340"/>
      <c r="D347" s="125"/>
      <c r="E347" s="124"/>
      <c r="H347" s="3"/>
      <c r="J347" s="349"/>
      <c r="K347" s="125"/>
      <c r="P347" s="247"/>
      <c r="Q347" s="342"/>
      <c r="Y347" s="346"/>
      <c r="Z347" s="343"/>
      <c r="AA347" s="343"/>
      <c r="AD347" s="343"/>
      <c r="AE347" s="343"/>
      <c r="AF347" s="343"/>
      <c r="AG347" s="349"/>
      <c r="AH347" s="349"/>
      <c r="AI347" s="349"/>
      <c r="AJ347" s="349"/>
      <c r="AL347" s="350"/>
      <c r="AM347" s="350"/>
      <c r="AN347" s="350"/>
      <c r="AO347" s="455"/>
    </row>
    <row r="348" spans="1:41" ht="14.25" customHeight="1" hidden="1">
      <c r="A348" s="338"/>
      <c r="B348" s="339"/>
      <c r="C348" s="340"/>
      <c r="D348" s="125"/>
      <c r="E348" s="124"/>
      <c r="H348" s="3"/>
      <c r="J348" s="349"/>
      <c r="K348" s="125"/>
      <c r="P348" s="247"/>
      <c r="Q348" s="342"/>
      <c r="Y348" s="346"/>
      <c r="Z348" s="343"/>
      <c r="AA348" s="343"/>
      <c r="AD348" s="343"/>
      <c r="AE348" s="343"/>
      <c r="AF348" s="343"/>
      <c r="AG348" s="349"/>
      <c r="AH348" s="349"/>
      <c r="AI348" s="349"/>
      <c r="AJ348" s="349"/>
      <c r="AL348" s="350"/>
      <c r="AM348" s="350"/>
      <c r="AN348" s="350"/>
      <c r="AO348" s="455"/>
    </row>
    <row r="349" spans="1:41" ht="14.25" customHeight="1" hidden="1">
      <c r="A349" s="338"/>
      <c r="B349" s="339"/>
      <c r="C349" s="340"/>
      <c r="D349" s="125"/>
      <c r="E349" s="124"/>
      <c r="H349" s="3"/>
      <c r="J349" s="349"/>
      <c r="K349" s="125"/>
      <c r="P349" s="247"/>
      <c r="Q349" s="342"/>
      <c r="Y349" s="346"/>
      <c r="Z349" s="343"/>
      <c r="AA349" s="343"/>
      <c r="AD349" s="343"/>
      <c r="AE349" s="343"/>
      <c r="AF349" s="343"/>
      <c r="AG349" s="349"/>
      <c r="AH349" s="349"/>
      <c r="AI349" s="349"/>
      <c r="AJ349" s="349"/>
      <c r="AL349" s="350"/>
      <c r="AM349" s="350"/>
      <c r="AN349" s="350"/>
      <c r="AO349" s="455"/>
    </row>
    <row r="350" spans="1:41" ht="14.25" customHeight="1" hidden="1">
      <c r="A350" s="338"/>
      <c r="B350" s="339"/>
      <c r="C350" s="340"/>
      <c r="D350" s="125"/>
      <c r="E350" s="124"/>
      <c r="H350" s="3"/>
      <c r="J350" s="349"/>
      <c r="K350" s="125"/>
      <c r="P350" s="247"/>
      <c r="Q350" s="342"/>
      <c r="Y350" s="346"/>
      <c r="Z350" s="343"/>
      <c r="AA350" s="343"/>
      <c r="AD350" s="343"/>
      <c r="AE350" s="343"/>
      <c r="AF350" s="343"/>
      <c r="AG350" s="349"/>
      <c r="AH350" s="349"/>
      <c r="AI350" s="349"/>
      <c r="AJ350" s="349"/>
      <c r="AL350" s="350"/>
      <c r="AM350" s="350"/>
      <c r="AN350" s="350"/>
      <c r="AO350" s="455"/>
    </row>
    <row r="351" spans="1:41" ht="14.25" customHeight="1" hidden="1">
      <c r="A351" s="338"/>
      <c r="B351" s="339"/>
      <c r="C351" s="340"/>
      <c r="D351" s="125"/>
      <c r="E351" s="124"/>
      <c r="H351" s="3"/>
      <c r="J351" s="349"/>
      <c r="K351" s="125"/>
      <c r="P351" s="247"/>
      <c r="Q351" s="342"/>
      <c r="Y351" s="346"/>
      <c r="Z351" s="343"/>
      <c r="AA351" s="343"/>
      <c r="AD351" s="343"/>
      <c r="AE351" s="343"/>
      <c r="AF351" s="343"/>
      <c r="AG351" s="349"/>
      <c r="AH351" s="349"/>
      <c r="AI351" s="349"/>
      <c r="AJ351" s="349"/>
      <c r="AL351" s="350"/>
      <c r="AM351" s="350"/>
      <c r="AN351" s="350"/>
      <c r="AO351" s="455"/>
    </row>
    <row r="352" spans="1:41" ht="14.25" customHeight="1" hidden="1">
      <c r="A352" s="338"/>
      <c r="B352" s="339"/>
      <c r="C352" s="340"/>
      <c r="D352" s="125"/>
      <c r="E352" s="124"/>
      <c r="H352" s="3"/>
      <c r="J352" s="349"/>
      <c r="K352" s="125"/>
      <c r="P352" s="247"/>
      <c r="Q352" s="342"/>
      <c r="Y352" s="346"/>
      <c r="Z352" s="343"/>
      <c r="AA352" s="343"/>
      <c r="AD352" s="343"/>
      <c r="AE352" s="343"/>
      <c r="AF352" s="343"/>
      <c r="AG352" s="349"/>
      <c r="AH352" s="349"/>
      <c r="AI352" s="349"/>
      <c r="AJ352" s="349"/>
      <c r="AL352" s="350"/>
      <c r="AM352" s="350"/>
      <c r="AN352" s="350"/>
      <c r="AO352" s="455"/>
    </row>
    <row r="353" spans="1:41" ht="14.25" customHeight="1" hidden="1">
      <c r="A353" s="338"/>
      <c r="B353" s="339"/>
      <c r="C353" s="340"/>
      <c r="D353" s="125"/>
      <c r="E353" s="124"/>
      <c r="H353" s="3"/>
      <c r="J353" s="349"/>
      <c r="K353" s="125"/>
      <c r="P353" s="247"/>
      <c r="Q353" s="342"/>
      <c r="Y353" s="346"/>
      <c r="Z353" s="343"/>
      <c r="AA353" s="343"/>
      <c r="AD353" s="343"/>
      <c r="AE353" s="343"/>
      <c r="AF353" s="343"/>
      <c r="AG353" s="349"/>
      <c r="AH353" s="349"/>
      <c r="AI353" s="349"/>
      <c r="AJ353" s="349"/>
      <c r="AL353" s="350"/>
      <c r="AM353" s="350"/>
      <c r="AN353" s="350"/>
      <c r="AO353" s="455"/>
    </row>
    <row r="354" spans="1:41" ht="14.25" customHeight="1" hidden="1">
      <c r="A354" s="338"/>
      <c r="B354" s="339"/>
      <c r="C354" s="340"/>
      <c r="D354" s="125"/>
      <c r="E354" s="124"/>
      <c r="H354" s="3"/>
      <c r="J354" s="349"/>
      <c r="K354" s="125"/>
      <c r="P354" s="247"/>
      <c r="Q354" s="342"/>
      <c r="Y354" s="346"/>
      <c r="Z354" s="343"/>
      <c r="AA354" s="343"/>
      <c r="AD354" s="343"/>
      <c r="AE354" s="343"/>
      <c r="AF354" s="343"/>
      <c r="AG354" s="349"/>
      <c r="AH354" s="349"/>
      <c r="AI354" s="349"/>
      <c r="AJ354" s="349"/>
      <c r="AL354" s="350"/>
      <c r="AM354" s="350"/>
      <c r="AN354" s="350"/>
      <c r="AO354" s="455"/>
    </row>
    <row r="355" spans="1:41" ht="14.25" customHeight="1" hidden="1">
      <c r="A355" s="338"/>
      <c r="B355" s="339"/>
      <c r="C355" s="340"/>
      <c r="D355" s="125"/>
      <c r="E355" s="124"/>
      <c r="H355" s="3"/>
      <c r="J355" s="349"/>
      <c r="K355" s="125"/>
      <c r="P355" s="247"/>
      <c r="Q355" s="342"/>
      <c r="Y355" s="346"/>
      <c r="Z355" s="343"/>
      <c r="AA355" s="343"/>
      <c r="AD355" s="343"/>
      <c r="AE355" s="343"/>
      <c r="AF355" s="343"/>
      <c r="AG355" s="349"/>
      <c r="AH355" s="349"/>
      <c r="AI355" s="349"/>
      <c r="AJ355" s="349"/>
      <c r="AL355" s="350"/>
      <c r="AM355" s="350"/>
      <c r="AN355" s="350"/>
      <c r="AO355" s="455"/>
    </row>
    <row r="356" spans="1:41" ht="14.25" customHeight="1" hidden="1">
      <c r="A356" s="338"/>
      <c r="B356" s="339"/>
      <c r="C356" s="340"/>
      <c r="D356" s="125"/>
      <c r="E356" s="124"/>
      <c r="H356" s="3"/>
      <c r="J356" s="349"/>
      <c r="K356" s="125"/>
      <c r="P356" s="247"/>
      <c r="Q356" s="342"/>
      <c r="Y356" s="346"/>
      <c r="Z356" s="343"/>
      <c r="AA356" s="343"/>
      <c r="AD356" s="343"/>
      <c r="AE356" s="343"/>
      <c r="AF356" s="343"/>
      <c r="AG356" s="349"/>
      <c r="AH356" s="349"/>
      <c r="AI356" s="349"/>
      <c r="AJ356" s="349"/>
      <c r="AL356" s="350"/>
      <c r="AM356" s="350"/>
      <c r="AN356" s="350"/>
      <c r="AO356" s="455"/>
    </row>
    <row r="357" spans="1:41" ht="14.25" customHeight="1" hidden="1">
      <c r="A357" s="338"/>
      <c r="B357" s="339"/>
      <c r="C357" s="340"/>
      <c r="D357" s="125"/>
      <c r="E357" s="124"/>
      <c r="H357" s="3"/>
      <c r="J357" s="349"/>
      <c r="K357" s="125"/>
      <c r="P357" s="247"/>
      <c r="Q357" s="342"/>
      <c r="Y357" s="346"/>
      <c r="Z357" s="343"/>
      <c r="AA357" s="343"/>
      <c r="AD357" s="343"/>
      <c r="AE357" s="343"/>
      <c r="AF357" s="343"/>
      <c r="AG357" s="349"/>
      <c r="AH357" s="349"/>
      <c r="AI357" s="349"/>
      <c r="AJ357" s="349"/>
      <c r="AL357" s="350"/>
      <c r="AM357" s="350"/>
      <c r="AN357" s="350"/>
      <c r="AO357" s="455"/>
    </row>
    <row r="358" spans="1:41" ht="14.25" customHeight="1" hidden="1">
      <c r="A358" s="338"/>
      <c r="B358" s="339"/>
      <c r="C358" s="340"/>
      <c r="D358" s="125"/>
      <c r="E358" s="124"/>
      <c r="H358" s="3"/>
      <c r="J358" s="349"/>
      <c r="K358" s="125"/>
      <c r="P358" s="247"/>
      <c r="Q358" s="342"/>
      <c r="Y358" s="346"/>
      <c r="Z358" s="343"/>
      <c r="AA358" s="343"/>
      <c r="AD358" s="343"/>
      <c r="AE358" s="343"/>
      <c r="AF358" s="343"/>
      <c r="AG358" s="349"/>
      <c r="AH358" s="349"/>
      <c r="AI358" s="349"/>
      <c r="AJ358" s="349"/>
      <c r="AL358" s="350"/>
      <c r="AM358" s="350"/>
      <c r="AN358" s="350"/>
      <c r="AO358" s="455"/>
    </row>
    <row r="359" spans="1:41" ht="14.25" customHeight="1" hidden="1">
      <c r="A359" s="338"/>
      <c r="B359" s="339"/>
      <c r="C359" s="340"/>
      <c r="D359" s="125"/>
      <c r="E359" s="124"/>
      <c r="H359" s="3"/>
      <c r="J359" s="349"/>
      <c r="K359" s="125"/>
      <c r="P359" s="247"/>
      <c r="Q359" s="342"/>
      <c r="Y359" s="346"/>
      <c r="Z359" s="343"/>
      <c r="AA359" s="343"/>
      <c r="AD359" s="343"/>
      <c r="AE359" s="343"/>
      <c r="AF359" s="343"/>
      <c r="AG359" s="349"/>
      <c r="AH359" s="349"/>
      <c r="AI359" s="349"/>
      <c r="AJ359" s="349"/>
      <c r="AL359" s="350"/>
      <c r="AM359" s="350"/>
      <c r="AN359" s="350"/>
      <c r="AO359" s="455"/>
    </row>
    <row r="360" spans="1:41" ht="14.25" customHeight="1" hidden="1">
      <c r="A360" s="338"/>
      <c r="B360" s="339"/>
      <c r="C360" s="340"/>
      <c r="D360" s="125"/>
      <c r="E360" s="124"/>
      <c r="H360" s="3"/>
      <c r="J360" s="349"/>
      <c r="K360" s="125"/>
      <c r="P360" s="247"/>
      <c r="Q360" s="342"/>
      <c r="Y360" s="346"/>
      <c r="Z360" s="343"/>
      <c r="AA360" s="343"/>
      <c r="AD360" s="343"/>
      <c r="AE360" s="343"/>
      <c r="AF360" s="343"/>
      <c r="AG360" s="349"/>
      <c r="AH360" s="349"/>
      <c r="AI360" s="349"/>
      <c r="AJ360" s="349"/>
      <c r="AL360" s="350"/>
      <c r="AM360" s="350"/>
      <c r="AN360" s="350"/>
      <c r="AO360" s="455"/>
    </row>
    <row r="361" spans="1:41" ht="14.25" customHeight="1" hidden="1">
      <c r="A361" s="338"/>
      <c r="B361" s="339"/>
      <c r="C361" s="340"/>
      <c r="D361" s="125"/>
      <c r="E361" s="124"/>
      <c r="H361" s="3"/>
      <c r="J361" s="349"/>
      <c r="K361" s="125"/>
      <c r="P361" s="247"/>
      <c r="Q361" s="342"/>
      <c r="Y361" s="346"/>
      <c r="Z361" s="343"/>
      <c r="AA361" s="343"/>
      <c r="AD361" s="343"/>
      <c r="AE361" s="343"/>
      <c r="AF361" s="343"/>
      <c r="AG361" s="349"/>
      <c r="AH361" s="349"/>
      <c r="AI361" s="349"/>
      <c r="AJ361" s="349"/>
      <c r="AL361" s="350"/>
      <c r="AM361" s="350"/>
      <c r="AN361" s="350"/>
      <c r="AO361" s="455"/>
    </row>
    <row r="362" spans="1:41" ht="14.25" customHeight="1" hidden="1">
      <c r="A362" s="338"/>
      <c r="B362" s="339"/>
      <c r="C362" s="340"/>
      <c r="D362" s="125"/>
      <c r="E362" s="124"/>
      <c r="H362" s="3"/>
      <c r="J362" s="349"/>
      <c r="K362" s="125"/>
      <c r="P362" s="247"/>
      <c r="Q362" s="342"/>
      <c r="Y362" s="346"/>
      <c r="Z362" s="343"/>
      <c r="AA362" s="343"/>
      <c r="AD362" s="343"/>
      <c r="AE362" s="343"/>
      <c r="AF362" s="343"/>
      <c r="AG362" s="349"/>
      <c r="AH362" s="349"/>
      <c r="AI362" s="349"/>
      <c r="AJ362" s="349"/>
      <c r="AL362" s="350"/>
      <c r="AM362" s="350"/>
      <c r="AN362" s="350"/>
      <c r="AO362" s="455"/>
    </row>
    <row r="363" spans="1:41" ht="14.25" customHeight="1" hidden="1">
      <c r="A363" s="338"/>
      <c r="B363" s="339"/>
      <c r="C363" s="340"/>
      <c r="D363" s="125"/>
      <c r="E363" s="124"/>
      <c r="H363" s="3"/>
      <c r="J363" s="349"/>
      <c r="K363" s="125"/>
      <c r="P363" s="247"/>
      <c r="Q363" s="342"/>
      <c r="Y363" s="346"/>
      <c r="Z363" s="343"/>
      <c r="AA363" s="343"/>
      <c r="AD363" s="343"/>
      <c r="AE363" s="343"/>
      <c r="AF363" s="343"/>
      <c r="AG363" s="349"/>
      <c r="AH363" s="349"/>
      <c r="AI363" s="349"/>
      <c r="AJ363" s="349"/>
      <c r="AL363" s="350"/>
      <c r="AM363" s="350"/>
      <c r="AN363" s="350"/>
      <c r="AO363" s="455"/>
    </row>
    <row r="364" spans="1:41" ht="14.25" customHeight="1" hidden="1">
      <c r="A364" s="338"/>
      <c r="B364" s="339"/>
      <c r="C364" s="340"/>
      <c r="D364" s="125"/>
      <c r="E364" s="124"/>
      <c r="H364" s="3"/>
      <c r="J364" s="349"/>
      <c r="K364" s="125"/>
      <c r="P364" s="247"/>
      <c r="Q364" s="342"/>
      <c r="Y364" s="346"/>
      <c r="Z364" s="343"/>
      <c r="AA364" s="343"/>
      <c r="AD364" s="343"/>
      <c r="AE364" s="343"/>
      <c r="AF364" s="343"/>
      <c r="AG364" s="349"/>
      <c r="AH364" s="349"/>
      <c r="AI364" s="349"/>
      <c r="AJ364" s="349"/>
      <c r="AL364" s="350"/>
      <c r="AM364" s="350"/>
      <c r="AN364" s="350"/>
      <c r="AO364" s="455"/>
    </row>
    <row r="365" spans="1:41" ht="14.25" customHeight="1" hidden="1">
      <c r="A365" s="338"/>
      <c r="B365" s="339"/>
      <c r="C365" s="340"/>
      <c r="D365" s="125"/>
      <c r="E365" s="124"/>
      <c r="H365" s="3"/>
      <c r="J365" s="349"/>
      <c r="K365" s="125"/>
      <c r="P365" s="247"/>
      <c r="Q365" s="342"/>
      <c r="Y365" s="346"/>
      <c r="Z365" s="343"/>
      <c r="AA365" s="343"/>
      <c r="AD365" s="343"/>
      <c r="AE365" s="343"/>
      <c r="AF365" s="343"/>
      <c r="AG365" s="349"/>
      <c r="AH365" s="349"/>
      <c r="AI365" s="349"/>
      <c r="AJ365" s="349"/>
      <c r="AL365" s="350"/>
      <c r="AM365" s="350"/>
      <c r="AN365" s="350"/>
      <c r="AO365" s="455"/>
    </row>
    <row r="366" spans="1:41" ht="14.25" customHeight="1" hidden="1">
      <c r="A366" s="338"/>
      <c r="B366" s="339"/>
      <c r="C366" s="340"/>
      <c r="D366" s="125"/>
      <c r="E366" s="124"/>
      <c r="H366" s="3"/>
      <c r="J366" s="349"/>
      <c r="K366" s="125"/>
      <c r="P366" s="247"/>
      <c r="Q366" s="342"/>
      <c r="Y366" s="346"/>
      <c r="Z366" s="343"/>
      <c r="AA366" s="343"/>
      <c r="AD366" s="343"/>
      <c r="AE366" s="343"/>
      <c r="AF366" s="343"/>
      <c r="AG366" s="349"/>
      <c r="AH366" s="349"/>
      <c r="AI366" s="349"/>
      <c r="AJ366" s="349"/>
      <c r="AL366" s="350"/>
      <c r="AM366" s="350"/>
      <c r="AN366" s="350"/>
      <c r="AO366" s="455"/>
    </row>
    <row r="367" spans="1:41" ht="14.25" customHeight="1" hidden="1">
      <c r="A367" s="338"/>
      <c r="B367" s="339"/>
      <c r="C367" s="340"/>
      <c r="D367" s="125"/>
      <c r="E367" s="124"/>
      <c r="H367" s="3"/>
      <c r="J367" s="349"/>
      <c r="K367" s="125"/>
      <c r="P367" s="247"/>
      <c r="Q367" s="342"/>
      <c r="Y367" s="346"/>
      <c r="Z367" s="343"/>
      <c r="AA367" s="343"/>
      <c r="AD367" s="343"/>
      <c r="AE367" s="343"/>
      <c r="AF367" s="343"/>
      <c r="AG367" s="349"/>
      <c r="AH367" s="349"/>
      <c r="AI367" s="349"/>
      <c r="AJ367" s="349"/>
      <c r="AL367" s="350"/>
      <c r="AM367" s="350"/>
      <c r="AN367" s="350"/>
      <c r="AO367" s="455"/>
    </row>
    <row r="368" spans="1:41" ht="14.25" customHeight="1" hidden="1">
      <c r="A368" s="338"/>
      <c r="B368" s="339"/>
      <c r="C368" s="340"/>
      <c r="D368" s="125"/>
      <c r="E368" s="124"/>
      <c r="H368" s="3"/>
      <c r="J368" s="349"/>
      <c r="K368" s="125"/>
      <c r="P368" s="247"/>
      <c r="Q368" s="342"/>
      <c r="Y368" s="346"/>
      <c r="Z368" s="343"/>
      <c r="AA368" s="343"/>
      <c r="AD368" s="343"/>
      <c r="AE368" s="343"/>
      <c r="AF368" s="343"/>
      <c r="AG368" s="349"/>
      <c r="AH368" s="349"/>
      <c r="AI368" s="349"/>
      <c r="AJ368" s="349"/>
      <c r="AL368" s="350"/>
      <c r="AM368" s="350"/>
      <c r="AN368" s="350"/>
      <c r="AO368" s="455"/>
    </row>
    <row r="369" spans="1:41" ht="14.25" customHeight="1" hidden="1">
      <c r="A369" s="338"/>
      <c r="B369" s="339"/>
      <c r="C369" s="340"/>
      <c r="D369" s="125"/>
      <c r="E369" s="124"/>
      <c r="H369" s="3"/>
      <c r="J369" s="349"/>
      <c r="K369" s="125"/>
      <c r="P369" s="247"/>
      <c r="Q369" s="342"/>
      <c r="Y369" s="346"/>
      <c r="Z369" s="343"/>
      <c r="AA369" s="343"/>
      <c r="AD369" s="343"/>
      <c r="AE369" s="343"/>
      <c r="AF369" s="343"/>
      <c r="AG369" s="349"/>
      <c r="AH369" s="349"/>
      <c r="AI369" s="349"/>
      <c r="AJ369" s="349"/>
      <c r="AL369" s="350"/>
      <c r="AM369" s="350"/>
      <c r="AN369" s="350"/>
      <c r="AO369" s="455"/>
    </row>
    <row r="370" spans="1:41" ht="14.25" customHeight="1" hidden="1">
      <c r="A370" s="338"/>
      <c r="B370" s="339"/>
      <c r="C370" s="340"/>
      <c r="D370" s="125"/>
      <c r="E370" s="124"/>
      <c r="H370" s="3"/>
      <c r="J370" s="349"/>
      <c r="K370" s="125"/>
      <c r="P370" s="247"/>
      <c r="Q370" s="342"/>
      <c r="Y370" s="346"/>
      <c r="Z370" s="343"/>
      <c r="AA370" s="343"/>
      <c r="AD370" s="343"/>
      <c r="AE370" s="343"/>
      <c r="AF370" s="343"/>
      <c r="AG370" s="349"/>
      <c r="AH370" s="349"/>
      <c r="AI370" s="349"/>
      <c r="AJ370" s="349"/>
      <c r="AL370" s="350"/>
      <c r="AM370" s="350"/>
      <c r="AN370" s="350"/>
      <c r="AO370" s="455"/>
    </row>
    <row r="371" spans="1:41" ht="14.25" customHeight="1" hidden="1">
      <c r="A371" s="338"/>
      <c r="B371" s="339"/>
      <c r="C371" s="340"/>
      <c r="D371" s="125"/>
      <c r="E371" s="124"/>
      <c r="H371" s="3"/>
      <c r="J371" s="349"/>
      <c r="K371" s="125"/>
      <c r="P371" s="247"/>
      <c r="Q371" s="342"/>
      <c r="Y371" s="346"/>
      <c r="Z371" s="343"/>
      <c r="AA371" s="343"/>
      <c r="AD371" s="343"/>
      <c r="AE371" s="343"/>
      <c r="AF371" s="343"/>
      <c r="AG371" s="349"/>
      <c r="AH371" s="349"/>
      <c r="AI371" s="349"/>
      <c r="AJ371" s="349"/>
      <c r="AL371" s="350"/>
      <c r="AM371" s="350"/>
      <c r="AN371" s="350"/>
      <c r="AO371" s="455"/>
    </row>
    <row r="372" spans="1:41" ht="14.25" customHeight="1" hidden="1">
      <c r="A372" s="338"/>
      <c r="B372" s="339"/>
      <c r="C372" s="340"/>
      <c r="D372" s="125"/>
      <c r="E372" s="124"/>
      <c r="H372" s="3"/>
      <c r="J372" s="349"/>
      <c r="K372" s="125"/>
      <c r="P372" s="247"/>
      <c r="Q372" s="342"/>
      <c r="Y372" s="346"/>
      <c r="Z372" s="343"/>
      <c r="AA372" s="343"/>
      <c r="AD372" s="343"/>
      <c r="AE372" s="343"/>
      <c r="AF372" s="343"/>
      <c r="AG372" s="349"/>
      <c r="AH372" s="349"/>
      <c r="AI372" s="349"/>
      <c r="AJ372" s="349"/>
      <c r="AL372" s="350"/>
      <c r="AM372" s="350"/>
      <c r="AN372" s="350"/>
      <c r="AO372" s="455"/>
    </row>
    <row r="373" spans="1:41" ht="14.25" customHeight="1" hidden="1">
      <c r="A373" s="338"/>
      <c r="B373" s="339"/>
      <c r="C373" s="340"/>
      <c r="D373" s="125"/>
      <c r="E373" s="124"/>
      <c r="H373" s="3"/>
      <c r="J373" s="349"/>
      <c r="K373" s="125"/>
      <c r="P373" s="247"/>
      <c r="Q373" s="342"/>
      <c r="Y373" s="346"/>
      <c r="Z373" s="343"/>
      <c r="AA373" s="343"/>
      <c r="AD373" s="343"/>
      <c r="AE373" s="343"/>
      <c r="AF373" s="343"/>
      <c r="AG373" s="349"/>
      <c r="AH373" s="349"/>
      <c r="AI373" s="349"/>
      <c r="AJ373" s="349"/>
      <c r="AL373" s="350"/>
      <c r="AM373" s="350"/>
      <c r="AN373" s="350"/>
      <c r="AO373" s="455"/>
    </row>
    <row r="374" spans="1:41" ht="14.25" customHeight="1" hidden="1">
      <c r="A374" s="338"/>
      <c r="B374" s="339"/>
      <c r="C374" s="340"/>
      <c r="D374" s="125"/>
      <c r="E374" s="124"/>
      <c r="H374" s="3"/>
      <c r="J374" s="349"/>
      <c r="K374" s="125"/>
      <c r="P374" s="247"/>
      <c r="Q374" s="342"/>
      <c r="Y374" s="346"/>
      <c r="Z374" s="343"/>
      <c r="AA374" s="343"/>
      <c r="AD374" s="343"/>
      <c r="AE374" s="343"/>
      <c r="AF374" s="343"/>
      <c r="AG374" s="349"/>
      <c r="AH374" s="349"/>
      <c r="AI374" s="349"/>
      <c r="AJ374" s="349"/>
      <c r="AL374" s="350"/>
      <c r="AM374" s="350"/>
      <c r="AN374" s="350"/>
      <c r="AO374" s="455"/>
    </row>
    <row r="375" spans="1:41" ht="14.25" customHeight="1" hidden="1">
      <c r="A375" s="338"/>
      <c r="B375" s="339"/>
      <c r="C375" s="340"/>
      <c r="D375" s="125"/>
      <c r="E375" s="124"/>
      <c r="H375" s="3"/>
      <c r="J375" s="349"/>
      <c r="K375" s="125"/>
      <c r="P375" s="247"/>
      <c r="Q375" s="342"/>
      <c r="Y375" s="346"/>
      <c r="Z375" s="343"/>
      <c r="AA375" s="343"/>
      <c r="AD375" s="343"/>
      <c r="AE375" s="343"/>
      <c r="AF375" s="343"/>
      <c r="AG375" s="349"/>
      <c r="AH375" s="349"/>
      <c r="AI375" s="349"/>
      <c r="AJ375" s="349"/>
      <c r="AL375" s="350"/>
      <c r="AM375" s="350"/>
      <c r="AN375" s="350"/>
      <c r="AO375" s="455"/>
    </row>
    <row r="376" spans="1:41" ht="14.25" customHeight="1" hidden="1">
      <c r="A376" s="338"/>
      <c r="B376" s="339"/>
      <c r="C376" s="340"/>
      <c r="D376" s="125"/>
      <c r="E376" s="124"/>
      <c r="H376" s="3"/>
      <c r="J376" s="349"/>
      <c r="K376" s="125"/>
      <c r="P376" s="247"/>
      <c r="Q376" s="342"/>
      <c r="Y376" s="346"/>
      <c r="Z376" s="343"/>
      <c r="AA376" s="343"/>
      <c r="AD376" s="343"/>
      <c r="AE376" s="343"/>
      <c r="AF376" s="343"/>
      <c r="AG376" s="349"/>
      <c r="AH376" s="349"/>
      <c r="AI376" s="349"/>
      <c r="AJ376" s="349"/>
      <c r="AL376" s="350"/>
      <c r="AM376" s="350"/>
      <c r="AN376" s="350"/>
      <c r="AO376" s="455"/>
    </row>
    <row r="377" spans="1:41" ht="14.25" customHeight="1" hidden="1">
      <c r="A377" s="338"/>
      <c r="B377" s="339"/>
      <c r="C377" s="340"/>
      <c r="D377" s="125"/>
      <c r="E377" s="124"/>
      <c r="H377" s="3"/>
      <c r="J377" s="349"/>
      <c r="K377" s="125"/>
      <c r="P377" s="247"/>
      <c r="Q377" s="342"/>
      <c r="Y377" s="346"/>
      <c r="Z377" s="343"/>
      <c r="AA377" s="343"/>
      <c r="AD377" s="343"/>
      <c r="AE377" s="343"/>
      <c r="AF377" s="343"/>
      <c r="AG377" s="349"/>
      <c r="AH377" s="349"/>
      <c r="AI377" s="349"/>
      <c r="AJ377" s="349"/>
      <c r="AL377" s="350"/>
      <c r="AM377" s="350"/>
      <c r="AN377" s="350"/>
      <c r="AO377" s="455"/>
    </row>
    <row r="378" spans="1:41" ht="14.25" customHeight="1" hidden="1">
      <c r="A378" s="338"/>
      <c r="B378" s="339"/>
      <c r="C378" s="340"/>
      <c r="D378" s="125"/>
      <c r="E378" s="124"/>
      <c r="H378" s="3"/>
      <c r="J378" s="349"/>
      <c r="K378" s="125"/>
      <c r="P378" s="247"/>
      <c r="Q378" s="342"/>
      <c r="Y378" s="346"/>
      <c r="Z378" s="343"/>
      <c r="AA378" s="343"/>
      <c r="AD378" s="343"/>
      <c r="AE378" s="343"/>
      <c r="AF378" s="343"/>
      <c r="AG378" s="349"/>
      <c r="AH378" s="349"/>
      <c r="AI378" s="349"/>
      <c r="AJ378" s="349"/>
      <c r="AL378" s="350"/>
      <c r="AM378" s="350"/>
      <c r="AN378" s="350"/>
      <c r="AO378" s="455"/>
    </row>
    <row r="379" spans="1:41" ht="14.25" customHeight="1" hidden="1">
      <c r="A379" s="338"/>
      <c r="B379" s="339"/>
      <c r="C379" s="340"/>
      <c r="D379" s="125"/>
      <c r="E379" s="124"/>
      <c r="H379" s="3"/>
      <c r="J379" s="349"/>
      <c r="K379" s="125"/>
      <c r="P379" s="247"/>
      <c r="Q379" s="342"/>
      <c r="Y379" s="346"/>
      <c r="Z379" s="343"/>
      <c r="AA379" s="343"/>
      <c r="AD379" s="343"/>
      <c r="AE379" s="343"/>
      <c r="AF379" s="343"/>
      <c r="AG379" s="349"/>
      <c r="AH379" s="349"/>
      <c r="AI379" s="349"/>
      <c r="AJ379" s="349"/>
      <c r="AL379" s="350"/>
      <c r="AM379" s="350"/>
      <c r="AN379" s="350"/>
      <c r="AO379" s="455"/>
    </row>
    <row r="380" spans="1:41" ht="14.25" customHeight="1" hidden="1">
      <c r="A380" s="338"/>
      <c r="B380" s="350"/>
      <c r="C380" s="395"/>
      <c r="D380" s="125"/>
      <c r="E380" s="350"/>
      <c r="F380" s="350"/>
      <c r="G380" s="350"/>
      <c r="H380" s="350"/>
      <c r="I380" s="350"/>
      <c r="J380" s="350"/>
      <c r="K380" s="125"/>
      <c r="L380" s="350"/>
      <c r="M380" s="350"/>
      <c r="N380" s="350"/>
      <c r="O380" s="350"/>
      <c r="P380" s="350"/>
      <c r="Q380" s="392"/>
      <c r="R380" s="390"/>
      <c r="S380" s="393"/>
      <c r="T380" s="391"/>
      <c r="U380" s="393"/>
      <c r="V380" s="393"/>
      <c r="W380" s="397"/>
      <c r="X380" s="397"/>
      <c r="Y380" s="346"/>
      <c r="Z380" s="350"/>
      <c r="AA380" s="350"/>
      <c r="AB380" s="350"/>
      <c r="AC380" s="350"/>
      <c r="AD380" s="350"/>
      <c r="AE380" s="350"/>
      <c r="AF380" s="350"/>
      <c r="AG380" s="350"/>
      <c r="AH380" s="350"/>
      <c r="AI380" s="350"/>
      <c r="AJ380" s="350"/>
      <c r="AK380" s="350"/>
      <c r="AL380" s="350"/>
      <c r="AM380" s="350"/>
      <c r="AN380" s="350"/>
      <c r="AO380" s="350"/>
    </row>
    <row r="381" spans="1:41" ht="14.25" customHeight="1" hidden="1">
      <c r="A381" s="338"/>
      <c r="B381" s="350"/>
      <c r="C381" s="395"/>
      <c r="D381" s="125"/>
      <c r="E381" s="350"/>
      <c r="F381" s="350"/>
      <c r="G381" s="350"/>
      <c r="H381" s="350"/>
      <c r="I381" s="350"/>
      <c r="J381" s="350"/>
      <c r="K381" s="125"/>
      <c r="L381" s="350"/>
      <c r="M381" s="350"/>
      <c r="N381" s="350"/>
      <c r="O381" s="350"/>
      <c r="P381" s="350"/>
      <c r="Q381" s="392"/>
      <c r="R381" s="390"/>
      <c r="S381" s="393"/>
      <c r="T381" s="391"/>
      <c r="U381" s="393"/>
      <c r="V381" s="393"/>
      <c r="W381" s="397"/>
      <c r="X381" s="397"/>
      <c r="Y381" s="346"/>
      <c r="Z381" s="350"/>
      <c r="AA381" s="350"/>
      <c r="AB381" s="350"/>
      <c r="AC381" s="350"/>
      <c r="AD381" s="350"/>
      <c r="AE381" s="350"/>
      <c r="AF381" s="350"/>
      <c r="AG381" s="350"/>
      <c r="AH381" s="350"/>
      <c r="AI381" s="350"/>
      <c r="AJ381" s="350"/>
      <c r="AK381" s="350"/>
      <c r="AL381" s="350"/>
      <c r="AM381" s="350"/>
      <c r="AN381" s="350"/>
      <c r="AO381" s="350"/>
    </row>
    <row r="382" spans="1:41" ht="14.25" customHeight="1" hidden="1">
      <c r="A382" s="338"/>
      <c r="B382" s="350"/>
      <c r="C382" s="395"/>
      <c r="D382" s="125"/>
      <c r="E382" s="350"/>
      <c r="F382" s="350"/>
      <c r="G382" s="350"/>
      <c r="H382" s="350"/>
      <c r="I382" s="350"/>
      <c r="J382" s="350"/>
      <c r="K382" s="125"/>
      <c r="L382" s="350"/>
      <c r="M382" s="350"/>
      <c r="N382" s="350"/>
      <c r="O382" s="350"/>
      <c r="P382" s="350"/>
      <c r="Q382" s="392"/>
      <c r="R382" s="390"/>
      <c r="S382" s="393"/>
      <c r="T382" s="391"/>
      <c r="U382" s="393"/>
      <c r="V382" s="393"/>
      <c r="W382" s="397"/>
      <c r="X382" s="397"/>
      <c r="Y382" s="346"/>
      <c r="Z382" s="350"/>
      <c r="AA382" s="350"/>
      <c r="AB382" s="350"/>
      <c r="AC382" s="350"/>
      <c r="AD382" s="350"/>
      <c r="AE382" s="350"/>
      <c r="AF382" s="350"/>
      <c r="AG382" s="350"/>
      <c r="AH382" s="350"/>
      <c r="AI382" s="350"/>
      <c r="AJ382" s="350"/>
      <c r="AK382" s="350"/>
      <c r="AL382" s="350"/>
      <c r="AM382" s="350"/>
      <c r="AN382" s="350"/>
      <c r="AO382" s="350"/>
    </row>
    <row r="383" spans="1:41" ht="14.25" customHeight="1" hidden="1">
      <c r="A383" s="338"/>
      <c r="B383" s="350"/>
      <c r="C383" s="395"/>
      <c r="D383" s="125"/>
      <c r="E383" s="350"/>
      <c r="F383" s="350"/>
      <c r="G383" s="350"/>
      <c r="H383" s="350"/>
      <c r="I383" s="350"/>
      <c r="J383" s="350"/>
      <c r="K383" s="125"/>
      <c r="L383" s="350"/>
      <c r="M383" s="350"/>
      <c r="N383" s="350"/>
      <c r="O383" s="350"/>
      <c r="P383" s="350"/>
      <c r="Q383" s="392"/>
      <c r="R383" s="390"/>
      <c r="S383" s="393"/>
      <c r="T383" s="391"/>
      <c r="U383" s="393"/>
      <c r="V383" s="393"/>
      <c r="W383" s="397"/>
      <c r="X383" s="397"/>
      <c r="Y383" s="346"/>
      <c r="Z383" s="350"/>
      <c r="AA383" s="350"/>
      <c r="AB383" s="350"/>
      <c r="AC383" s="350"/>
      <c r="AD383" s="350"/>
      <c r="AE383" s="350"/>
      <c r="AF383" s="350"/>
      <c r="AG383" s="350"/>
      <c r="AH383" s="350"/>
      <c r="AI383" s="350"/>
      <c r="AJ383" s="350"/>
      <c r="AK383" s="350"/>
      <c r="AL383" s="350"/>
      <c r="AM383" s="350"/>
      <c r="AN383" s="350"/>
      <c r="AO383" s="350"/>
    </row>
    <row r="384" spans="1:41" ht="14.25" customHeight="1" hidden="1">
      <c r="A384" s="338"/>
      <c r="B384" s="350"/>
      <c r="C384" s="395"/>
      <c r="D384" s="125"/>
      <c r="E384" s="350"/>
      <c r="F384" s="350"/>
      <c r="G384" s="350"/>
      <c r="H384" s="350"/>
      <c r="I384" s="350"/>
      <c r="J384" s="350"/>
      <c r="K384" s="125"/>
      <c r="L384" s="350"/>
      <c r="M384" s="350"/>
      <c r="N384" s="350"/>
      <c r="O384" s="350"/>
      <c r="P384" s="350"/>
      <c r="Q384" s="392"/>
      <c r="R384" s="390"/>
      <c r="S384" s="393"/>
      <c r="T384" s="391"/>
      <c r="U384" s="393"/>
      <c r="V384" s="393"/>
      <c r="W384" s="397"/>
      <c r="X384" s="397"/>
      <c r="Y384" s="346"/>
      <c r="Z384" s="350"/>
      <c r="AA384" s="350"/>
      <c r="AB384" s="350"/>
      <c r="AC384" s="350"/>
      <c r="AD384" s="350"/>
      <c r="AE384" s="350"/>
      <c r="AF384" s="350"/>
      <c r="AG384" s="350"/>
      <c r="AH384" s="350"/>
      <c r="AI384" s="350"/>
      <c r="AJ384" s="350"/>
      <c r="AK384" s="350"/>
      <c r="AL384" s="350"/>
      <c r="AM384" s="350"/>
      <c r="AN384" s="350"/>
      <c r="AO384" s="350"/>
    </row>
    <row r="385" spans="1:41" ht="14.25" customHeight="1" hidden="1">
      <c r="A385" s="338"/>
      <c r="B385" s="350"/>
      <c r="C385" s="395"/>
      <c r="D385" s="125"/>
      <c r="E385" s="350"/>
      <c r="F385" s="350"/>
      <c r="G385" s="350"/>
      <c r="H385" s="350"/>
      <c r="I385" s="350"/>
      <c r="J385" s="350"/>
      <c r="K385" s="125"/>
      <c r="L385" s="350"/>
      <c r="M385" s="350"/>
      <c r="N385" s="350"/>
      <c r="O385" s="350"/>
      <c r="P385" s="350"/>
      <c r="Q385" s="392"/>
      <c r="R385" s="390"/>
      <c r="S385" s="393"/>
      <c r="T385" s="391"/>
      <c r="U385" s="393"/>
      <c r="V385" s="393"/>
      <c r="W385" s="397"/>
      <c r="X385" s="397"/>
      <c r="Y385" s="346"/>
      <c r="Z385" s="350"/>
      <c r="AA385" s="350"/>
      <c r="AB385" s="350"/>
      <c r="AC385" s="350"/>
      <c r="AD385" s="350"/>
      <c r="AE385" s="350"/>
      <c r="AF385" s="350"/>
      <c r="AG385" s="350"/>
      <c r="AH385" s="350"/>
      <c r="AI385" s="350"/>
      <c r="AJ385" s="350"/>
      <c r="AK385" s="350"/>
      <c r="AL385" s="350"/>
      <c r="AM385" s="350"/>
      <c r="AN385" s="350"/>
      <c r="AO385" s="350"/>
    </row>
    <row r="386" spans="1:41" ht="14.25" customHeight="1" hidden="1">
      <c r="A386" s="338"/>
      <c r="B386" s="350"/>
      <c r="C386" s="395"/>
      <c r="D386" s="125"/>
      <c r="E386" s="350"/>
      <c r="F386" s="350"/>
      <c r="G386" s="350"/>
      <c r="H386" s="350"/>
      <c r="I386" s="350"/>
      <c r="J386" s="350"/>
      <c r="K386" s="125"/>
      <c r="L386" s="350"/>
      <c r="M386" s="350"/>
      <c r="N386" s="350"/>
      <c r="O386" s="350"/>
      <c r="P386" s="350"/>
      <c r="Q386" s="392"/>
      <c r="R386" s="390"/>
      <c r="S386" s="393"/>
      <c r="T386" s="391"/>
      <c r="U386" s="393"/>
      <c r="V386" s="393"/>
      <c r="W386" s="397"/>
      <c r="X386" s="397"/>
      <c r="Y386" s="346"/>
      <c r="Z386" s="350"/>
      <c r="AA386" s="350"/>
      <c r="AB386" s="350"/>
      <c r="AC386" s="350"/>
      <c r="AD386" s="350"/>
      <c r="AE386" s="350"/>
      <c r="AF386" s="350"/>
      <c r="AG386" s="350"/>
      <c r="AH386" s="350"/>
      <c r="AI386" s="350"/>
      <c r="AJ386" s="350"/>
      <c r="AK386" s="350"/>
      <c r="AL386" s="350"/>
      <c r="AM386" s="350"/>
      <c r="AN386" s="350"/>
      <c r="AO386" s="350"/>
    </row>
    <row r="387" spans="1:41" ht="14.25" customHeight="1" hidden="1">
      <c r="A387" s="338"/>
      <c r="B387" s="350"/>
      <c r="C387" s="395"/>
      <c r="D387" s="125"/>
      <c r="E387" s="350"/>
      <c r="F387" s="350"/>
      <c r="G387" s="350"/>
      <c r="H387" s="350"/>
      <c r="I387" s="350"/>
      <c r="J387" s="350"/>
      <c r="K387" s="125"/>
      <c r="L387" s="350"/>
      <c r="M387" s="350"/>
      <c r="N387" s="350"/>
      <c r="O387" s="350"/>
      <c r="P387" s="350"/>
      <c r="Q387" s="392"/>
      <c r="R387" s="390"/>
      <c r="S387" s="393"/>
      <c r="T387" s="391"/>
      <c r="U387" s="393"/>
      <c r="V387" s="393"/>
      <c r="W387" s="397"/>
      <c r="X387" s="397"/>
      <c r="Y387" s="346"/>
      <c r="Z387" s="350"/>
      <c r="AA387" s="350"/>
      <c r="AB387" s="350"/>
      <c r="AC387" s="350"/>
      <c r="AD387" s="350"/>
      <c r="AE387" s="350"/>
      <c r="AF387" s="350"/>
      <c r="AG387" s="350"/>
      <c r="AH387" s="350"/>
      <c r="AI387" s="350"/>
      <c r="AJ387" s="350"/>
      <c r="AK387" s="350"/>
      <c r="AL387" s="350"/>
      <c r="AM387" s="350"/>
      <c r="AN387" s="350"/>
      <c r="AO387" s="350"/>
    </row>
    <row r="388" spans="1:41" ht="14.25" customHeight="1" hidden="1">
      <c r="A388" s="338"/>
      <c r="B388" s="350"/>
      <c r="C388" s="395"/>
      <c r="D388" s="125"/>
      <c r="E388" s="350"/>
      <c r="F388" s="350"/>
      <c r="G388" s="350"/>
      <c r="H388" s="350"/>
      <c r="I388" s="350"/>
      <c r="J388" s="350"/>
      <c r="K388" s="125"/>
      <c r="L388" s="350"/>
      <c r="M388" s="350"/>
      <c r="N388" s="350"/>
      <c r="O388" s="350"/>
      <c r="P388" s="350"/>
      <c r="Q388" s="392"/>
      <c r="R388" s="390"/>
      <c r="S388" s="393"/>
      <c r="T388" s="391"/>
      <c r="U388" s="393"/>
      <c r="V388" s="393"/>
      <c r="W388" s="397"/>
      <c r="X388" s="397"/>
      <c r="Y388" s="346"/>
      <c r="Z388" s="350"/>
      <c r="AA388" s="350"/>
      <c r="AB388" s="350"/>
      <c r="AC388" s="350"/>
      <c r="AD388" s="350"/>
      <c r="AE388" s="350"/>
      <c r="AF388" s="350"/>
      <c r="AG388" s="350"/>
      <c r="AH388" s="350"/>
      <c r="AI388" s="350"/>
      <c r="AJ388" s="350"/>
      <c r="AK388" s="350"/>
      <c r="AL388" s="350"/>
      <c r="AM388" s="350"/>
      <c r="AN388" s="350"/>
      <c r="AO388" s="350"/>
    </row>
    <row r="389" spans="1:41" ht="14.25" customHeight="1" hidden="1">
      <c r="A389" s="338"/>
      <c r="B389" s="350"/>
      <c r="C389" s="395"/>
      <c r="D389" s="125"/>
      <c r="E389" s="350"/>
      <c r="F389" s="350"/>
      <c r="G389" s="350"/>
      <c r="H389" s="350"/>
      <c r="I389" s="350"/>
      <c r="J389" s="350"/>
      <c r="K389" s="125"/>
      <c r="L389" s="350"/>
      <c r="M389" s="350"/>
      <c r="N389" s="350"/>
      <c r="O389" s="350"/>
      <c r="P389" s="350"/>
      <c r="Q389" s="392"/>
      <c r="R389" s="390"/>
      <c r="S389" s="393"/>
      <c r="T389" s="391"/>
      <c r="U389" s="393"/>
      <c r="V389" s="393"/>
      <c r="W389" s="397"/>
      <c r="X389" s="397"/>
      <c r="Y389" s="346"/>
      <c r="Z389" s="350"/>
      <c r="AA389" s="350"/>
      <c r="AB389" s="350"/>
      <c r="AC389" s="350"/>
      <c r="AD389" s="350"/>
      <c r="AE389" s="350"/>
      <c r="AF389" s="350"/>
      <c r="AG389" s="350"/>
      <c r="AH389" s="350"/>
      <c r="AI389" s="350"/>
      <c r="AJ389" s="350"/>
      <c r="AK389" s="350"/>
      <c r="AL389" s="350"/>
      <c r="AM389" s="350"/>
      <c r="AN389" s="350"/>
      <c r="AO389" s="350"/>
    </row>
    <row r="390" spans="1:41" ht="14.25" customHeight="1" hidden="1">
      <c r="A390" s="338"/>
      <c r="B390" s="350"/>
      <c r="C390" s="395"/>
      <c r="D390" s="125"/>
      <c r="E390" s="350"/>
      <c r="F390" s="350"/>
      <c r="G390" s="350"/>
      <c r="H390" s="350"/>
      <c r="I390" s="350"/>
      <c r="J390" s="350"/>
      <c r="K390" s="125"/>
      <c r="L390" s="350"/>
      <c r="M390" s="350"/>
      <c r="N390" s="350"/>
      <c r="O390" s="350"/>
      <c r="P390" s="350"/>
      <c r="Q390" s="392"/>
      <c r="R390" s="390"/>
      <c r="S390" s="393"/>
      <c r="T390" s="391"/>
      <c r="U390" s="393"/>
      <c r="V390" s="393"/>
      <c r="W390" s="397"/>
      <c r="X390" s="397"/>
      <c r="Y390" s="346"/>
      <c r="Z390" s="350"/>
      <c r="AA390" s="350"/>
      <c r="AB390" s="350"/>
      <c r="AC390" s="350"/>
      <c r="AD390" s="350"/>
      <c r="AE390" s="350"/>
      <c r="AF390" s="350"/>
      <c r="AG390" s="350"/>
      <c r="AH390" s="350"/>
      <c r="AI390" s="350"/>
      <c r="AJ390" s="350"/>
      <c r="AK390" s="350"/>
      <c r="AL390" s="350"/>
      <c r="AM390" s="350"/>
      <c r="AN390" s="350"/>
      <c r="AO390" s="350"/>
    </row>
    <row r="391" spans="1:41" ht="14.25" customHeight="1" hidden="1">
      <c r="A391" s="338"/>
      <c r="B391" s="350"/>
      <c r="C391" s="395"/>
      <c r="D391" s="125"/>
      <c r="E391" s="350"/>
      <c r="F391" s="350"/>
      <c r="G391" s="350"/>
      <c r="H391" s="350"/>
      <c r="I391" s="350"/>
      <c r="J391" s="350"/>
      <c r="K391" s="125"/>
      <c r="L391" s="350"/>
      <c r="M391" s="350"/>
      <c r="N391" s="350"/>
      <c r="O391" s="350"/>
      <c r="P391" s="350"/>
      <c r="Q391" s="392"/>
      <c r="R391" s="390"/>
      <c r="S391" s="393"/>
      <c r="T391" s="391"/>
      <c r="U391" s="393"/>
      <c r="V391" s="393"/>
      <c r="W391" s="397"/>
      <c r="X391" s="397"/>
      <c r="Y391" s="346"/>
      <c r="Z391" s="350"/>
      <c r="AA391" s="350"/>
      <c r="AB391" s="350"/>
      <c r="AC391" s="350"/>
      <c r="AD391" s="350"/>
      <c r="AE391" s="350"/>
      <c r="AF391" s="350"/>
      <c r="AG391" s="350"/>
      <c r="AH391" s="350"/>
      <c r="AI391" s="350"/>
      <c r="AJ391" s="350"/>
      <c r="AK391" s="350"/>
      <c r="AL391" s="350"/>
      <c r="AM391" s="350"/>
      <c r="AN391" s="350"/>
      <c r="AO391" s="350"/>
    </row>
    <row r="392" spans="1:41" ht="14.25" customHeight="1" hidden="1">
      <c r="A392" s="338"/>
      <c r="B392" s="350"/>
      <c r="C392" s="395"/>
      <c r="D392" s="125"/>
      <c r="E392" s="350"/>
      <c r="F392" s="350"/>
      <c r="G392" s="350"/>
      <c r="H392" s="350"/>
      <c r="I392" s="350"/>
      <c r="J392" s="350"/>
      <c r="K392" s="125"/>
      <c r="L392" s="350"/>
      <c r="M392" s="350"/>
      <c r="N392" s="350"/>
      <c r="O392" s="350"/>
      <c r="P392" s="350"/>
      <c r="Q392" s="392"/>
      <c r="R392" s="390"/>
      <c r="S392" s="393"/>
      <c r="T392" s="391"/>
      <c r="U392" s="393"/>
      <c r="V392" s="393"/>
      <c r="W392" s="397"/>
      <c r="X392" s="397"/>
      <c r="Y392" s="346"/>
      <c r="Z392" s="350"/>
      <c r="AA392" s="350"/>
      <c r="AB392" s="350"/>
      <c r="AC392" s="350"/>
      <c r="AD392" s="350"/>
      <c r="AE392" s="350"/>
      <c r="AF392" s="350"/>
      <c r="AG392" s="350"/>
      <c r="AH392" s="350"/>
      <c r="AI392" s="350"/>
      <c r="AJ392" s="350"/>
      <c r="AK392" s="350"/>
      <c r="AL392" s="350"/>
      <c r="AM392" s="350"/>
      <c r="AN392" s="350"/>
      <c r="AO392" s="350"/>
    </row>
    <row r="393" spans="1:41" ht="14.25" customHeight="1" hidden="1">
      <c r="A393" s="338"/>
      <c r="B393" s="350"/>
      <c r="C393" s="395"/>
      <c r="D393" s="125"/>
      <c r="E393" s="350"/>
      <c r="F393" s="350"/>
      <c r="G393" s="350"/>
      <c r="H393" s="350"/>
      <c r="I393" s="350"/>
      <c r="J393" s="350"/>
      <c r="K393" s="125"/>
      <c r="L393" s="350"/>
      <c r="M393" s="350"/>
      <c r="N393" s="350"/>
      <c r="O393" s="350"/>
      <c r="P393" s="350"/>
      <c r="Q393" s="392"/>
      <c r="R393" s="390"/>
      <c r="S393" s="393"/>
      <c r="T393" s="391"/>
      <c r="U393" s="393"/>
      <c r="V393" s="393"/>
      <c r="W393" s="397"/>
      <c r="X393" s="397"/>
      <c r="Y393" s="346"/>
      <c r="Z393" s="350"/>
      <c r="AA393" s="350"/>
      <c r="AB393" s="350"/>
      <c r="AC393" s="350"/>
      <c r="AD393" s="350"/>
      <c r="AE393" s="350"/>
      <c r="AF393" s="350"/>
      <c r="AG393" s="350"/>
      <c r="AH393" s="350"/>
      <c r="AI393" s="350"/>
      <c r="AJ393" s="350"/>
      <c r="AK393" s="350"/>
      <c r="AL393" s="350"/>
      <c r="AM393" s="350"/>
      <c r="AN393" s="350"/>
      <c r="AO393" s="350"/>
    </row>
    <row r="394" spans="1:41" ht="14.25" customHeight="1" hidden="1">
      <c r="A394" s="338"/>
      <c r="B394" s="350"/>
      <c r="C394" s="395"/>
      <c r="D394" s="125"/>
      <c r="E394" s="350"/>
      <c r="F394" s="350"/>
      <c r="G394" s="350"/>
      <c r="H394" s="350"/>
      <c r="I394" s="350"/>
      <c r="J394" s="350"/>
      <c r="K394" s="125"/>
      <c r="L394" s="350"/>
      <c r="M394" s="350"/>
      <c r="N394" s="350"/>
      <c r="O394" s="350"/>
      <c r="P394" s="350"/>
      <c r="Q394" s="392"/>
      <c r="R394" s="390"/>
      <c r="S394" s="393"/>
      <c r="T394" s="391"/>
      <c r="U394" s="393"/>
      <c r="V394" s="393"/>
      <c r="W394" s="397"/>
      <c r="X394" s="397"/>
      <c r="Y394" s="346"/>
      <c r="Z394" s="350"/>
      <c r="AA394" s="350"/>
      <c r="AB394" s="350"/>
      <c r="AC394" s="350"/>
      <c r="AD394" s="350"/>
      <c r="AE394" s="350"/>
      <c r="AF394" s="350"/>
      <c r="AG394" s="350"/>
      <c r="AH394" s="350"/>
      <c r="AI394" s="350"/>
      <c r="AJ394" s="350"/>
      <c r="AK394" s="350"/>
      <c r="AL394" s="350"/>
      <c r="AM394" s="350"/>
      <c r="AN394" s="350"/>
      <c r="AO394" s="350"/>
    </row>
    <row r="395" spans="1:41" ht="14.25" customHeight="1" hidden="1">
      <c r="A395" s="338"/>
      <c r="B395" s="350"/>
      <c r="C395" s="395"/>
      <c r="D395" s="125"/>
      <c r="E395" s="350"/>
      <c r="F395" s="350"/>
      <c r="G395" s="350"/>
      <c r="H395" s="350"/>
      <c r="I395" s="350"/>
      <c r="J395" s="350"/>
      <c r="K395" s="125"/>
      <c r="L395" s="350"/>
      <c r="M395" s="350"/>
      <c r="N395" s="350"/>
      <c r="O395" s="350"/>
      <c r="P395" s="350"/>
      <c r="Q395" s="392"/>
      <c r="R395" s="390"/>
      <c r="S395" s="393"/>
      <c r="T395" s="391"/>
      <c r="U395" s="393"/>
      <c r="V395" s="393"/>
      <c r="W395" s="397"/>
      <c r="X395" s="397"/>
      <c r="Y395" s="346"/>
      <c r="Z395" s="350"/>
      <c r="AA395" s="350"/>
      <c r="AB395" s="350"/>
      <c r="AC395" s="350"/>
      <c r="AD395" s="350"/>
      <c r="AE395" s="350"/>
      <c r="AF395" s="350"/>
      <c r="AG395" s="350"/>
      <c r="AH395" s="350"/>
      <c r="AI395" s="350"/>
      <c r="AJ395" s="350"/>
      <c r="AK395" s="350"/>
      <c r="AL395" s="350"/>
      <c r="AM395" s="350"/>
      <c r="AN395" s="350"/>
      <c r="AO395" s="350"/>
    </row>
    <row r="396" spans="1:41" ht="14.25" customHeight="1" hidden="1">
      <c r="A396" s="338"/>
      <c r="B396" s="350"/>
      <c r="C396" s="395"/>
      <c r="D396" s="125"/>
      <c r="E396" s="350"/>
      <c r="F396" s="350"/>
      <c r="G396" s="350"/>
      <c r="H396" s="350"/>
      <c r="I396" s="350"/>
      <c r="J396" s="350"/>
      <c r="K396" s="125"/>
      <c r="L396" s="350"/>
      <c r="M396" s="350"/>
      <c r="N396" s="350"/>
      <c r="O396" s="350"/>
      <c r="P396" s="350"/>
      <c r="Q396" s="392"/>
      <c r="R396" s="390"/>
      <c r="S396" s="393"/>
      <c r="T396" s="391"/>
      <c r="U396" s="393"/>
      <c r="V396" s="393"/>
      <c r="W396" s="397"/>
      <c r="X396" s="397"/>
      <c r="Y396" s="346"/>
      <c r="Z396" s="350"/>
      <c r="AA396" s="350"/>
      <c r="AB396" s="350"/>
      <c r="AC396" s="350"/>
      <c r="AD396" s="350"/>
      <c r="AE396" s="350"/>
      <c r="AF396" s="350"/>
      <c r="AG396" s="350"/>
      <c r="AH396" s="350"/>
      <c r="AI396" s="350"/>
      <c r="AJ396" s="350"/>
      <c r="AK396" s="350"/>
      <c r="AL396" s="350"/>
      <c r="AM396" s="350"/>
      <c r="AN396" s="350"/>
      <c r="AO396" s="350"/>
    </row>
    <row r="397" spans="1:41" ht="14.25" customHeight="1" hidden="1">
      <c r="A397" s="338"/>
      <c r="B397" s="350"/>
      <c r="C397" s="395"/>
      <c r="D397" s="125"/>
      <c r="E397" s="350"/>
      <c r="F397" s="350"/>
      <c r="G397" s="350"/>
      <c r="H397" s="350"/>
      <c r="I397" s="350"/>
      <c r="J397" s="350"/>
      <c r="K397" s="125"/>
      <c r="L397" s="350"/>
      <c r="M397" s="350"/>
      <c r="N397" s="350"/>
      <c r="O397" s="350"/>
      <c r="P397" s="350"/>
      <c r="Q397" s="392"/>
      <c r="R397" s="390"/>
      <c r="S397" s="393"/>
      <c r="T397" s="391"/>
      <c r="U397" s="393"/>
      <c r="V397" s="393"/>
      <c r="W397" s="397"/>
      <c r="X397" s="397"/>
      <c r="Y397" s="346"/>
      <c r="Z397" s="350"/>
      <c r="AA397" s="350"/>
      <c r="AB397" s="350"/>
      <c r="AC397" s="350"/>
      <c r="AD397" s="350"/>
      <c r="AE397" s="350"/>
      <c r="AF397" s="350"/>
      <c r="AG397" s="350"/>
      <c r="AH397" s="350"/>
      <c r="AI397" s="350"/>
      <c r="AJ397" s="350"/>
      <c r="AK397" s="350"/>
      <c r="AL397" s="350"/>
      <c r="AM397" s="350"/>
      <c r="AN397" s="350"/>
      <c r="AO397" s="350"/>
    </row>
    <row r="398" spans="1:41" ht="14.25" customHeight="1" hidden="1">
      <c r="A398" s="338"/>
      <c r="B398" s="350"/>
      <c r="C398" s="395"/>
      <c r="D398" s="125"/>
      <c r="E398" s="350"/>
      <c r="F398" s="350"/>
      <c r="G398" s="350"/>
      <c r="H398" s="350"/>
      <c r="I398" s="350"/>
      <c r="J398" s="350"/>
      <c r="K398" s="125"/>
      <c r="L398" s="350"/>
      <c r="M398" s="350"/>
      <c r="N398" s="350"/>
      <c r="O398" s="350"/>
      <c r="P398" s="350"/>
      <c r="Q398" s="392"/>
      <c r="R398" s="390"/>
      <c r="S398" s="393"/>
      <c r="T398" s="391"/>
      <c r="U398" s="393"/>
      <c r="V398" s="393"/>
      <c r="W398" s="397"/>
      <c r="X398" s="397"/>
      <c r="Y398" s="346"/>
      <c r="Z398" s="350"/>
      <c r="AA398" s="350"/>
      <c r="AB398" s="350"/>
      <c r="AC398" s="350"/>
      <c r="AD398" s="350"/>
      <c r="AE398" s="350"/>
      <c r="AF398" s="350"/>
      <c r="AG398" s="350"/>
      <c r="AH398" s="350"/>
      <c r="AI398" s="350"/>
      <c r="AJ398" s="350"/>
      <c r="AK398" s="350"/>
      <c r="AL398" s="350"/>
      <c r="AM398" s="350"/>
      <c r="AN398" s="350"/>
      <c r="AO398" s="350"/>
    </row>
    <row r="399" spans="1:41" ht="14.25" customHeight="1" hidden="1">
      <c r="A399" s="338"/>
      <c r="B399" s="350"/>
      <c r="C399" s="395"/>
      <c r="D399" s="125"/>
      <c r="E399" s="350"/>
      <c r="F399" s="350"/>
      <c r="G399" s="350"/>
      <c r="H399" s="350"/>
      <c r="I399" s="350"/>
      <c r="J399" s="350"/>
      <c r="K399" s="125"/>
      <c r="L399" s="350"/>
      <c r="M399" s="350"/>
      <c r="N399" s="350"/>
      <c r="O399" s="350"/>
      <c r="P399" s="350"/>
      <c r="Q399" s="392"/>
      <c r="R399" s="390"/>
      <c r="S399" s="393"/>
      <c r="T399" s="391"/>
      <c r="U399" s="393"/>
      <c r="V399" s="393"/>
      <c r="W399" s="397"/>
      <c r="X399" s="397"/>
      <c r="Y399" s="346"/>
      <c r="Z399" s="350"/>
      <c r="AA399" s="350"/>
      <c r="AB399" s="350"/>
      <c r="AC399" s="350"/>
      <c r="AD399" s="350"/>
      <c r="AE399" s="350"/>
      <c r="AF399" s="350"/>
      <c r="AG399" s="350"/>
      <c r="AH399" s="350"/>
      <c r="AI399" s="350"/>
      <c r="AJ399" s="350"/>
      <c r="AK399" s="350"/>
      <c r="AL399" s="350"/>
      <c r="AM399" s="350"/>
      <c r="AN399" s="350"/>
      <c r="AO399" s="350"/>
    </row>
    <row r="400" spans="1:41" ht="14.25" customHeight="1" hidden="1">
      <c r="A400" s="338"/>
      <c r="B400" s="350"/>
      <c r="C400" s="395"/>
      <c r="D400" s="125"/>
      <c r="E400" s="350"/>
      <c r="F400" s="350"/>
      <c r="G400" s="350"/>
      <c r="H400" s="350"/>
      <c r="I400" s="350"/>
      <c r="J400" s="350"/>
      <c r="K400" s="125"/>
      <c r="L400" s="350"/>
      <c r="M400" s="350"/>
      <c r="N400" s="350"/>
      <c r="O400" s="350"/>
      <c r="P400" s="350"/>
      <c r="Q400" s="392"/>
      <c r="R400" s="390"/>
      <c r="S400" s="393"/>
      <c r="T400" s="391"/>
      <c r="U400" s="393"/>
      <c r="V400" s="393"/>
      <c r="W400" s="397"/>
      <c r="X400" s="397"/>
      <c r="Y400" s="346"/>
      <c r="Z400" s="350"/>
      <c r="AA400" s="350"/>
      <c r="AB400" s="350"/>
      <c r="AC400" s="350"/>
      <c r="AD400" s="350"/>
      <c r="AE400" s="350"/>
      <c r="AF400" s="350"/>
      <c r="AG400" s="350"/>
      <c r="AH400" s="350"/>
      <c r="AI400" s="350"/>
      <c r="AJ400" s="350"/>
      <c r="AK400" s="350"/>
      <c r="AL400" s="350"/>
      <c r="AM400" s="350"/>
      <c r="AN400" s="350"/>
      <c r="AO400" s="350"/>
    </row>
    <row r="401" spans="1:41" ht="14.25" customHeight="1" hidden="1">
      <c r="A401" s="338"/>
      <c r="B401" s="350"/>
      <c r="C401" s="395"/>
      <c r="D401" s="125"/>
      <c r="E401" s="350"/>
      <c r="F401" s="350"/>
      <c r="G401" s="350"/>
      <c r="H401" s="350"/>
      <c r="I401" s="350"/>
      <c r="J401" s="350"/>
      <c r="K401" s="125"/>
      <c r="L401" s="350"/>
      <c r="M401" s="350"/>
      <c r="N401" s="350"/>
      <c r="O401" s="350"/>
      <c r="P401" s="350"/>
      <c r="Q401" s="392"/>
      <c r="R401" s="390"/>
      <c r="S401" s="393"/>
      <c r="T401" s="391"/>
      <c r="U401" s="393"/>
      <c r="V401" s="393"/>
      <c r="W401" s="397"/>
      <c r="X401" s="397"/>
      <c r="Y401" s="346"/>
      <c r="Z401" s="350"/>
      <c r="AA401" s="350"/>
      <c r="AB401" s="350"/>
      <c r="AC401" s="350"/>
      <c r="AD401" s="350"/>
      <c r="AE401" s="350"/>
      <c r="AF401" s="350"/>
      <c r="AG401" s="350"/>
      <c r="AH401" s="350"/>
      <c r="AI401" s="350"/>
      <c r="AJ401" s="350"/>
      <c r="AK401" s="350"/>
      <c r="AL401" s="350"/>
      <c r="AM401" s="350"/>
      <c r="AN401" s="350"/>
      <c r="AO401" s="350"/>
    </row>
    <row r="402" spans="1:41" ht="14.25" customHeight="1" hidden="1">
      <c r="A402" s="338"/>
      <c r="B402" s="350"/>
      <c r="C402" s="395"/>
      <c r="D402" s="125"/>
      <c r="E402" s="350"/>
      <c r="F402" s="350"/>
      <c r="G402" s="350"/>
      <c r="H402" s="350"/>
      <c r="I402" s="350"/>
      <c r="J402" s="350"/>
      <c r="K402" s="125"/>
      <c r="L402" s="350"/>
      <c r="M402" s="350"/>
      <c r="N402" s="350"/>
      <c r="O402" s="350"/>
      <c r="P402" s="350"/>
      <c r="Q402" s="392"/>
      <c r="R402" s="390"/>
      <c r="S402" s="393"/>
      <c r="T402" s="391"/>
      <c r="U402" s="393"/>
      <c r="V402" s="393"/>
      <c r="W402" s="397"/>
      <c r="X402" s="397"/>
      <c r="Y402" s="346"/>
      <c r="Z402" s="350"/>
      <c r="AA402" s="350"/>
      <c r="AB402" s="350"/>
      <c r="AC402" s="350"/>
      <c r="AD402" s="350"/>
      <c r="AE402" s="350"/>
      <c r="AF402" s="350"/>
      <c r="AG402" s="350"/>
      <c r="AH402" s="350"/>
      <c r="AI402" s="350"/>
      <c r="AJ402" s="350"/>
      <c r="AK402" s="350"/>
      <c r="AL402" s="350"/>
      <c r="AM402" s="350"/>
      <c r="AN402" s="350"/>
      <c r="AO402" s="350"/>
    </row>
    <row r="403" spans="1:41" ht="14.25" customHeight="1" hidden="1">
      <c r="A403" s="338"/>
      <c r="B403" s="350"/>
      <c r="C403" s="395"/>
      <c r="D403" s="125"/>
      <c r="E403" s="350"/>
      <c r="F403" s="350"/>
      <c r="G403" s="350"/>
      <c r="H403" s="350"/>
      <c r="I403" s="350"/>
      <c r="J403" s="350"/>
      <c r="K403" s="125"/>
      <c r="L403" s="350"/>
      <c r="M403" s="350"/>
      <c r="N403" s="350"/>
      <c r="O403" s="350"/>
      <c r="P403" s="350"/>
      <c r="Q403" s="392"/>
      <c r="R403" s="390"/>
      <c r="S403" s="393"/>
      <c r="T403" s="391"/>
      <c r="U403" s="393"/>
      <c r="V403" s="393"/>
      <c r="W403" s="397"/>
      <c r="X403" s="397"/>
      <c r="Y403" s="346"/>
      <c r="Z403" s="350"/>
      <c r="AA403" s="350"/>
      <c r="AB403" s="350"/>
      <c r="AC403" s="350"/>
      <c r="AD403" s="350"/>
      <c r="AE403" s="350"/>
      <c r="AF403" s="350"/>
      <c r="AG403" s="350"/>
      <c r="AH403" s="350"/>
      <c r="AI403" s="350"/>
      <c r="AJ403" s="350"/>
      <c r="AK403" s="350"/>
      <c r="AL403" s="350"/>
      <c r="AM403" s="350"/>
      <c r="AN403" s="350"/>
      <c r="AO403" s="350"/>
    </row>
    <row r="404" spans="1:41" ht="14.25" customHeight="1" hidden="1">
      <c r="A404" s="338"/>
      <c r="B404" s="350"/>
      <c r="C404" s="395"/>
      <c r="D404" s="125"/>
      <c r="E404" s="350"/>
      <c r="F404" s="350"/>
      <c r="G404" s="350"/>
      <c r="H404" s="350"/>
      <c r="I404" s="350"/>
      <c r="J404" s="350"/>
      <c r="K404" s="125"/>
      <c r="L404" s="350"/>
      <c r="M404" s="350"/>
      <c r="N404" s="350"/>
      <c r="O404" s="350"/>
      <c r="P404" s="350"/>
      <c r="Q404" s="392"/>
      <c r="R404" s="390"/>
      <c r="S404" s="393"/>
      <c r="T404" s="391"/>
      <c r="U404" s="393"/>
      <c r="V404" s="393"/>
      <c r="W404" s="397"/>
      <c r="X404" s="397"/>
      <c r="Y404" s="346"/>
      <c r="Z404" s="350"/>
      <c r="AA404" s="350"/>
      <c r="AB404" s="350"/>
      <c r="AC404" s="350"/>
      <c r="AD404" s="350"/>
      <c r="AE404" s="350"/>
      <c r="AF404" s="350"/>
      <c r="AG404" s="350"/>
      <c r="AH404" s="350"/>
      <c r="AI404" s="350"/>
      <c r="AJ404" s="350"/>
      <c r="AK404" s="350"/>
      <c r="AL404" s="350"/>
      <c r="AM404" s="350"/>
      <c r="AN404" s="350"/>
      <c r="AO404" s="350"/>
    </row>
    <row r="405" spans="1:41" ht="14.25" customHeight="1" hidden="1">
      <c r="A405" s="338"/>
      <c r="B405" s="350"/>
      <c r="C405" s="395"/>
      <c r="D405" s="125"/>
      <c r="E405" s="350"/>
      <c r="F405" s="350"/>
      <c r="G405" s="350"/>
      <c r="H405" s="350"/>
      <c r="I405" s="350"/>
      <c r="J405" s="350"/>
      <c r="K405" s="125"/>
      <c r="L405" s="350"/>
      <c r="M405" s="350"/>
      <c r="N405" s="350"/>
      <c r="O405" s="350"/>
      <c r="P405" s="350"/>
      <c r="Q405" s="392"/>
      <c r="R405" s="390"/>
      <c r="S405" s="393"/>
      <c r="T405" s="391"/>
      <c r="U405" s="393"/>
      <c r="V405" s="393"/>
      <c r="W405" s="397"/>
      <c r="X405" s="397"/>
      <c r="Y405" s="346"/>
      <c r="Z405" s="350"/>
      <c r="AA405" s="350"/>
      <c r="AB405" s="350"/>
      <c r="AC405" s="350"/>
      <c r="AD405" s="350"/>
      <c r="AE405" s="350"/>
      <c r="AF405" s="350"/>
      <c r="AG405" s="350"/>
      <c r="AH405" s="350"/>
      <c r="AI405" s="350"/>
      <c r="AJ405" s="350"/>
      <c r="AK405" s="350"/>
      <c r="AL405" s="350"/>
      <c r="AM405" s="350"/>
      <c r="AN405" s="350"/>
      <c r="AO405" s="350"/>
    </row>
    <row r="406" spans="1:41" ht="14.25" customHeight="1" hidden="1">
      <c r="A406" s="338"/>
      <c r="B406" s="339"/>
      <c r="C406" s="340"/>
      <c r="D406" s="125"/>
      <c r="E406" s="124"/>
      <c r="H406" s="3"/>
      <c r="J406" s="124"/>
      <c r="K406" s="125"/>
      <c r="P406" s="247"/>
      <c r="Q406" s="342"/>
      <c r="W406" s="397"/>
      <c r="X406" s="397"/>
      <c r="Y406" s="346"/>
      <c r="Z406" s="343"/>
      <c r="AA406" s="343"/>
      <c r="AD406" s="343"/>
      <c r="AE406" s="343"/>
      <c r="AF406" s="343"/>
      <c r="AG406" s="349"/>
      <c r="AH406" s="349"/>
      <c r="AI406" s="349"/>
      <c r="AJ406" s="349"/>
      <c r="AL406" s="350"/>
      <c r="AM406" s="350"/>
      <c r="AN406" s="350"/>
      <c r="AO406" s="455"/>
    </row>
    <row r="407" spans="1:41" ht="14.25" customHeight="1" hidden="1">
      <c r="A407" s="338"/>
      <c r="B407" s="339"/>
      <c r="C407" s="340"/>
      <c r="D407" s="125"/>
      <c r="E407" s="124"/>
      <c r="H407" s="3"/>
      <c r="J407" s="124"/>
      <c r="K407" s="125"/>
      <c r="P407" s="247"/>
      <c r="Q407" s="342"/>
      <c r="Y407" s="346"/>
      <c r="Z407" s="343"/>
      <c r="AA407" s="343"/>
      <c r="AD407" s="343"/>
      <c r="AE407" s="343"/>
      <c r="AF407" s="343"/>
      <c r="AG407" s="349"/>
      <c r="AH407" s="349"/>
      <c r="AI407" s="349"/>
      <c r="AJ407" s="349"/>
      <c r="AL407" s="350"/>
      <c r="AM407" s="350"/>
      <c r="AN407" s="350"/>
      <c r="AO407" s="455"/>
    </row>
    <row r="408" spans="1:41" ht="14.25" customHeight="1" hidden="1">
      <c r="A408" s="338"/>
      <c r="B408" s="339"/>
      <c r="C408" s="340"/>
      <c r="D408" s="125"/>
      <c r="E408" s="124"/>
      <c r="H408" s="3"/>
      <c r="J408" s="124"/>
      <c r="K408" s="125"/>
      <c r="P408" s="247"/>
      <c r="Q408" s="342"/>
      <c r="Y408" s="346"/>
      <c r="Z408" s="343"/>
      <c r="AA408" s="343"/>
      <c r="AD408" s="343"/>
      <c r="AE408" s="343"/>
      <c r="AF408" s="343"/>
      <c r="AG408" s="349"/>
      <c r="AH408" s="349"/>
      <c r="AI408" s="349"/>
      <c r="AJ408" s="349"/>
      <c r="AL408" s="350"/>
      <c r="AM408" s="350"/>
      <c r="AN408" s="350"/>
      <c r="AO408" s="455"/>
    </row>
    <row r="409" spans="1:41" ht="14.25" customHeight="1" hidden="1">
      <c r="A409" s="338"/>
      <c r="B409" s="339"/>
      <c r="C409" s="340"/>
      <c r="D409" s="125"/>
      <c r="E409" s="124"/>
      <c r="H409" s="3"/>
      <c r="J409" s="124"/>
      <c r="K409" s="125"/>
      <c r="P409" s="247"/>
      <c r="Q409" s="342"/>
      <c r="Y409" s="346"/>
      <c r="Z409" s="343"/>
      <c r="AA409" s="343"/>
      <c r="AD409" s="343"/>
      <c r="AE409" s="343"/>
      <c r="AF409" s="343"/>
      <c r="AG409" s="349"/>
      <c r="AH409" s="349"/>
      <c r="AI409" s="349"/>
      <c r="AJ409" s="349"/>
      <c r="AL409" s="350"/>
      <c r="AM409" s="350"/>
      <c r="AN409" s="350"/>
      <c r="AO409" s="455"/>
    </row>
    <row r="410" spans="1:41" ht="14.25" customHeight="1" hidden="1">
      <c r="A410" s="338"/>
      <c r="B410" s="339"/>
      <c r="C410" s="340"/>
      <c r="D410" s="125"/>
      <c r="E410" s="124"/>
      <c r="H410" s="3"/>
      <c r="J410" s="124"/>
      <c r="K410" s="125"/>
      <c r="P410" s="247"/>
      <c r="Q410" s="342"/>
      <c r="Y410" s="346"/>
      <c r="Z410" s="343"/>
      <c r="AA410" s="343"/>
      <c r="AD410" s="343"/>
      <c r="AE410" s="343"/>
      <c r="AF410" s="343"/>
      <c r="AG410" s="349"/>
      <c r="AH410" s="349"/>
      <c r="AI410" s="349"/>
      <c r="AJ410" s="349"/>
      <c r="AL410" s="350"/>
      <c r="AM410" s="350"/>
      <c r="AN410" s="350"/>
      <c r="AO410" s="455"/>
    </row>
    <row r="411" spans="1:41" ht="14.25" customHeight="1" hidden="1">
      <c r="A411" s="338"/>
      <c r="B411" s="339"/>
      <c r="C411" s="340"/>
      <c r="D411" s="125"/>
      <c r="E411" s="124"/>
      <c r="H411" s="3"/>
      <c r="J411" s="124"/>
      <c r="K411" s="125"/>
      <c r="P411" s="247"/>
      <c r="Q411" s="342"/>
      <c r="Y411" s="346"/>
      <c r="Z411" s="343"/>
      <c r="AA411" s="343"/>
      <c r="AD411" s="343"/>
      <c r="AE411" s="343"/>
      <c r="AF411" s="343"/>
      <c r="AG411" s="349"/>
      <c r="AH411" s="349"/>
      <c r="AI411" s="349"/>
      <c r="AJ411" s="349"/>
      <c r="AL411" s="350"/>
      <c r="AM411" s="350"/>
      <c r="AN411" s="350"/>
      <c r="AO411" s="455"/>
    </row>
    <row r="412" spans="1:41" ht="14.25" customHeight="1" hidden="1">
      <c r="A412" s="338"/>
      <c r="B412" s="339"/>
      <c r="C412" s="340"/>
      <c r="D412" s="125"/>
      <c r="E412" s="124"/>
      <c r="H412" s="3"/>
      <c r="J412" s="124"/>
      <c r="K412" s="125"/>
      <c r="P412" s="247"/>
      <c r="Q412" s="342"/>
      <c r="Y412" s="346"/>
      <c r="Z412" s="343"/>
      <c r="AA412" s="343"/>
      <c r="AD412" s="343"/>
      <c r="AE412" s="343"/>
      <c r="AF412" s="343"/>
      <c r="AG412" s="349"/>
      <c r="AH412" s="349"/>
      <c r="AI412" s="349"/>
      <c r="AJ412" s="349"/>
      <c r="AL412" s="350"/>
      <c r="AM412" s="350"/>
      <c r="AN412" s="350"/>
      <c r="AO412" s="455"/>
    </row>
    <row r="413" spans="1:41" ht="14.25" customHeight="1" hidden="1">
      <c r="A413" s="338"/>
      <c r="B413" s="339"/>
      <c r="C413" s="340"/>
      <c r="D413" s="125"/>
      <c r="E413" s="124"/>
      <c r="H413" s="3"/>
      <c r="J413" s="124"/>
      <c r="K413" s="125"/>
      <c r="P413" s="247"/>
      <c r="Q413" s="342"/>
      <c r="Y413" s="346"/>
      <c r="Z413" s="343"/>
      <c r="AA413" s="343"/>
      <c r="AD413" s="343"/>
      <c r="AE413" s="343"/>
      <c r="AF413" s="343"/>
      <c r="AG413" s="349"/>
      <c r="AH413" s="349"/>
      <c r="AI413" s="349"/>
      <c r="AJ413" s="349"/>
      <c r="AL413" s="350"/>
      <c r="AM413" s="350"/>
      <c r="AN413" s="350"/>
      <c r="AO413" s="455"/>
    </row>
    <row r="414" spans="1:41" ht="14.25" customHeight="1" hidden="1">
      <c r="A414" s="338"/>
      <c r="B414" s="339"/>
      <c r="C414" s="340"/>
      <c r="D414" s="125"/>
      <c r="E414" s="124"/>
      <c r="H414" s="3"/>
      <c r="J414" s="124"/>
      <c r="K414" s="125"/>
      <c r="P414" s="247"/>
      <c r="Q414" s="342"/>
      <c r="Y414" s="346"/>
      <c r="Z414" s="343"/>
      <c r="AA414" s="343"/>
      <c r="AD414" s="343"/>
      <c r="AE414" s="343"/>
      <c r="AF414" s="343"/>
      <c r="AG414" s="349"/>
      <c r="AH414" s="349"/>
      <c r="AI414" s="349"/>
      <c r="AJ414" s="349"/>
      <c r="AL414" s="350"/>
      <c r="AM414" s="350"/>
      <c r="AN414" s="350"/>
      <c r="AO414" s="455"/>
    </row>
    <row r="415" spans="1:41" ht="14.25" customHeight="1" hidden="1">
      <c r="A415" s="338"/>
      <c r="B415" s="339"/>
      <c r="C415" s="340"/>
      <c r="D415" s="125"/>
      <c r="E415" s="124"/>
      <c r="H415" s="3"/>
      <c r="J415" s="124"/>
      <c r="K415" s="125"/>
      <c r="P415" s="247"/>
      <c r="Q415" s="342"/>
      <c r="Y415" s="346"/>
      <c r="Z415" s="343"/>
      <c r="AA415" s="343"/>
      <c r="AD415" s="343"/>
      <c r="AE415" s="343"/>
      <c r="AF415" s="343"/>
      <c r="AG415" s="349"/>
      <c r="AH415" s="349"/>
      <c r="AI415" s="349"/>
      <c r="AJ415" s="349"/>
      <c r="AL415" s="350"/>
      <c r="AM415" s="350"/>
      <c r="AN415" s="350"/>
      <c r="AO415" s="455"/>
    </row>
    <row r="416" spans="1:41" ht="14.25" customHeight="1" hidden="1">
      <c r="A416" s="338"/>
      <c r="B416" s="339"/>
      <c r="C416" s="340"/>
      <c r="D416" s="125"/>
      <c r="E416" s="124"/>
      <c r="H416" s="3"/>
      <c r="J416" s="124"/>
      <c r="K416" s="125"/>
      <c r="P416" s="247"/>
      <c r="Q416" s="342"/>
      <c r="Y416" s="346"/>
      <c r="Z416" s="343"/>
      <c r="AA416" s="343"/>
      <c r="AD416" s="343"/>
      <c r="AE416" s="343"/>
      <c r="AF416" s="343"/>
      <c r="AG416" s="349"/>
      <c r="AH416" s="349"/>
      <c r="AI416" s="349"/>
      <c r="AJ416" s="349"/>
      <c r="AL416" s="350"/>
      <c r="AM416" s="350"/>
      <c r="AN416" s="350"/>
      <c r="AO416" s="455"/>
    </row>
    <row r="417" spans="1:41" ht="14.25" customHeight="1" hidden="1">
      <c r="A417" s="338"/>
      <c r="B417" s="339"/>
      <c r="C417" s="340"/>
      <c r="D417" s="125"/>
      <c r="E417" s="124"/>
      <c r="H417" s="3"/>
      <c r="J417" s="124"/>
      <c r="K417" s="125"/>
      <c r="P417" s="247"/>
      <c r="Q417" s="342"/>
      <c r="Y417" s="346"/>
      <c r="Z417" s="343"/>
      <c r="AA417" s="343"/>
      <c r="AD417" s="343"/>
      <c r="AE417" s="343"/>
      <c r="AF417" s="343"/>
      <c r="AG417" s="349"/>
      <c r="AH417" s="349"/>
      <c r="AI417" s="349"/>
      <c r="AJ417" s="349"/>
      <c r="AL417" s="350"/>
      <c r="AM417" s="350"/>
      <c r="AN417" s="350"/>
      <c r="AO417" s="455"/>
    </row>
    <row r="418" spans="1:41" ht="14.25" customHeight="1" hidden="1">
      <c r="A418" s="338"/>
      <c r="B418" s="339"/>
      <c r="C418" s="340"/>
      <c r="D418" s="125"/>
      <c r="E418" s="124"/>
      <c r="H418" s="3"/>
      <c r="J418" s="124"/>
      <c r="K418" s="125"/>
      <c r="P418" s="247"/>
      <c r="Q418" s="342"/>
      <c r="Y418" s="346"/>
      <c r="Z418" s="343"/>
      <c r="AA418" s="343"/>
      <c r="AD418" s="343"/>
      <c r="AE418" s="343"/>
      <c r="AF418" s="343"/>
      <c r="AG418" s="349"/>
      <c r="AH418" s="349"/>
      <c r="AI418" s="349"/>
      <c r="AJ418" s="349"/>
      <c r="AL418" s="350"/>
      <c r="AM418" s="350"/>
      <c r="AN418" s="350"/>
      <c r="AO418" s="455"/>
    </row>
    <row r="419" spans="1:41" ht="14.25" customHeight="1" hidden="1">
      <c r="A419" s="338"/>
      <c r="B419" s="339"/>
      <c r="C419" s="340"/>
      <c r="D419" s="125"/>
      <c r="E419" s="124"/>
      <c r="H419" s="3"/>
      <c r="J419" s="124"/>
      <c r="K419" s="125"/>
      <c r="P419" s="247"/>
      <c r="Q419" s="342"/>
      <c r="Y419" s="346"/>
      <c r="Z419" s="343"/>
      <c r="AA419" s="343"/>
      <c r="AD419" s="343"/>
      <c r="AE419" s="343"/>
      <c r="AF419" s="343"/>
      <c r="AG419" s="349"/>
      <c r="AH419" s="349"/>
      <c r="AI419" s="349"/>
      <c r="AJ419" s="349"/>
      <c r="AL419" s="350"/>
      <c r="AM419" s="350"/>
      <c r="AN419" s="350"/>
      <c r="AO419" s="455"/>
    </row>
    <row r="420" spans="1:41" ht="14.25" customHeight="1" hidden="1">
      <c r="A420" s="338"/>
      <c r="B420" s="339"/>
      <c r="C420" s="340"/>
      <c r="D420" s="125"/>
      <c r="E420" s="124"/>
      <c r="H420" s="3"/>
      <c r="J420" s="124"/>
      <c r="K420" s="125"/>
      <c r="P420" s="247"/>
      <c r="Q420" s="342"/>
      <c r="Y420" s="346"/>
      <c r="Z420" s="343"/>
      <c r="AA420" s="343"/>
      <c r="AD420" s="343"/>
      <c r="AE420" s="343"/>
      <c r="AF420" s="343"/>
      <c r="AG420" s="349"/>
      <c r="AH420" s="349"/>
      <c r="AI420" s="349"/>
      <c r="AJ420" s="349"/>
      <c r="AL420" s="350"/>
      <c r="AM420" s="350"/>
      <c r="AN420" s="350"/>
      <c r="AO420" s="455"/>
    </row>
    <row r="421" spans="1:41" ht="14.25" customHeight="1" hidden="1">
      <c r="A421" s="338"/>
      <c r="B421" s="339"/>
      <c r="C421" s="340"/>
      <c r="D421" s="125"/>
      <c r="E421" s="124"/>
      <c r="H421" s="3"/>
      <c r="J421" s="124"/>
      <c r="K421" s="125"/>
      <c r="P421" s="247"/>
      <c r="Q421" s="342"/>
      <c r="Y421" s="346"/>
      <c r="Z421" s="343"/>
      <c r="AA421" s="343"/>
      <c r="AD421" s="343"/>
      <c r="AE421" s="343"/>
      <c r="AF421" s="343"/>
      <c r="AG421" s="349"/>
      <c r="AH421" s="349"/>
      <c r="AI421" s="349"/>
      <c r="AJ421" s="349"/>
      <c r="AL421" s="350"/>
      <c r="AM421" s="350"/>
      <c r="AN421" s="350"/>
      <c r="AO421" s="455"/>
    </row>
    <row r="422" spans="1:41" ht="14.25" customHeight="1" hidden="1">
      <c r="A422" s="338"/>
      <c r="B422" s="339"/>
      <c r="C422" s="340"/>
      <c r="D422" s="125"/>
      <c r="E422" s="124"/>
      <c r="H422" s="3"/>
      <c r="J422" s="124"/>
      <c r="K422" s="125"/>
      <c r="P422" s="247"/>
      <c r="Q422" s="342"/>
      <c r="Y422" s="346"/>
      <c r="Z422" s="343"/>
      <c r="AA422" s="343"/>
      <c r="AD422" s="343"/>
      <c r="AE422" s="343"/>
      <c r="AF422" s="343"/>
      <c r="AG422" s="349"/>
      <c r="AH422" s="349"/>
      <c r="AI422" s="349"/>
      <c r="AJ422" s="349"/>
      <c r="AL422" s="350"/>
      <c r="AM422" s="350"/>
      <c r="AN422" s="350"/>
      <c r="AO422" s="455"/>
    </row>
    <row r="423" spans="1:41" ht="14.25" customHeight="1" hidden="1">
      <c r="A423" s="338"/>
      <c r="B423" s="394"/>
      <c r="C423" s="395"/>
      <c r="D423" s="125"/>
      <c r="E423" s="402"/>
      <c r="F423" s="394"/>
      <c r="G423" s="394"/>
      <c r="H423" s="467"/>
      <c r="I423" s="394"/>
      <c r="J423" s="402"/>
      <c r="K423" s="125"/>
      <c r="L423" s="394"/>
      <c r="M423" s="394"/>
      <c r="N423" s="394"/>
      <c r="O423" s="468"/>
      <c r="P423" s="399"/>
      <c r="Q423" s="406"/>
      <c r="R423" s="469"/>
      <c r="S423" s="470"/>
      <c r="T423" s="471"/>
      <c r="U423" s="469"/>
      <c r="V423" s="469"/>
      <c r="W423" s="469"/>
      <c r="X423" s="469"/>
      <c r="Y423" s="346"/>
      <c r="Z423" s="469"/>
      <c r="AA423" s="469"/>
      <c r="AB423" s="472"/>
      <c r="AC423" s="472"/>
      <c r="AD423" s="469"/>
      <c r="AE423" s="469"/>
      <c r="AF423" s="469"/>
      <c r="AG423" s="398"/>
      <c r="AH423" s="398"/>
      <c r="AI423" s="398"/>
      <c r="AJ423" s="398"/>
      <c r="AK423" s="473"/>
      <c r="AL423" s="474"/>
      <c r="AM423" s="474"/>
      <c r="AN423" s="474"/>
      <c r="AO423" s="475"/>
    </row>
    <row r="424" spans="1:41" ht="14.25" customHeight="1" hidden="1">
      <c r="A424" s="338"/>
      <c r="B424" s="339"/>
      <c r="C424" s="340"/>
      <c r="D424" s="125"/>
      <c r="E424" s="124"/>
      <c r="H424" s="3"/>
      <c r="J424" s="124"/>
      <c r="K424" s="125"/>
      <c r="P424" s="247"/>
      <c r="Q424" s="342"/>
      <c r="Y424" s="390"/>
      <c r="Z424" s="343"/>
      <c r="AA424" s="343"/>
      <c r="AD424" s="343"/>
      <c r="AE424" s="343"/>
      <c r="AF424" s="343"/>
      <c r="AG424" s="349"/>
      <c r="AH424" s="349"/>
      <c r="AI424" s="349"/>
      <c r="AJ424" s="349"/>
      <c r="AL424" s="350"/>
      <c r="AM424" s="350"/>
      <c r="AN424" s="350"/>
      <c r="AO424" s="455"/>
    </row>
    <row r="425" spans="1:41" ht="14.25" customHeight="1" hidden="1">
      <c r="A425" s="338"/>
      <c r="B425" s="339"/>
      <c r="C425" s="340"/>
      <c r="D425" s="125"/>
      <c r="E425" s="124"/>
      <c r="H425" s="3"/>
      <c r="J425" s="124"/>
      <c r="K425" s="125"/>
      <c r="P425" s="247"/>
      <c r="Q425" s="342"/>
      <c r="Y425" s="390"/>
      <c r="Z425" s="343"/>
      <c r="AA425" s="343"/>
      <c r="AD425" s="343"/>
      <c r="AE425" s="343"/>
      <c r="AF425" s="343"/>
      <c r="AG425" s="349"/>
      <c r="AH425" s="349"/>
      <c r="AI425" s="349"/>
      <c r="AJ425" s="349"/>
      <c r="AL425" s="350"/>
      <c r="AM425" s="350"/>
      <c r="AN425" s="350"/>
      <c r="AO425" s="455"/>
    </row>
    <row r="426" spans="1:41" ht="14.25" customHeight="1" hidden="1">
      <c r="A426" s="338"/>
      <c r="B426" s="339"/>
      <c r="C426" s="340"/>
      <c r="D426" s="125"/>
      <c r="E426" s="124"/>
      <c r="H426" s="3"/>
      <c r="J426" s="124"/>
      <c r="K426" s="125"/>
      <c r="P426" s="247"/>
      <c r="Q426" s="342"/>
      <c r="Y426" s="390"/>
      <c r="Z426" s="343"/>
      <c r="AA426" s="343"/>
      <c r="AD426" s="343"/>
      <c r="AE426" s="343"/>
      <c r="AF426" s="343"/>
      <c r="AG426" s="349"/>
      <c r="AH426" s="349"/>
      <c r="AI426" s="349"/>
      <c r="AJ426" s="349"/>
      <c r="AL426" s="350"/>
      <c r="AM426" s="350"/>
      <c r="AN426" s="350"/>
      <c r="AO426" s="455"/>
    </row>
    <row r="427" spans="1:41" ht="14.25" customHeight="1" hidden="1">
      <c r="A427" s="338"/>
      <c r="B427" s="339"/>
      <c r="C427" s="340"/>
      <c r="D427" s="125"/>
      <c r="E427" s="124"/>
      <c r="H427" s="3"/>
      <c r="J427" s="124"/>
      <c r="K427" s="125"/>
      <c r="P427" s="247"/>
      <c r="Q427" s="342"/>
      <c r="Y427" s="390"/>
      <c r="Z427" s="343"/>
      <c r="AA427" s="343"/>
      <c r="AD427" s="343"/>
      <c r="AE427" s="343"/>
      <c r="AF427" s="343"/>
      <c r="AG427" s="349"/>
      <c r="AH427" s="349"/>
      <c r="AI427" s="349"/>
      <c r="AJ427" s="349"/>
      <c r="AL427" s="350"/>
      <c r="AM427" s="350"/>
      <c r="AN427" s="350"/>
      <c r="AO427" s="455"/>
    </row>
    <row r="428" spans="1:41" ht="14.25" customHeight="1" hidden="1">
      <c r="A428" s="338"/>
      <c r="B428" s="339"/>
      <c r="C428" s="340"/>
      <c r="D428" s="125"/>
      <c r="E428" s="124"/>
      <c r="H428" s="3"/>
      <c r="J428" s="124"/>
      <c r="K428" s="125"/>
      <c r="P428" s="247"/>
      <c r="Q428" s="342"/>
      <c r="Y428" s="390"/>
      <c r="Z428" s="343"/>
      <c r="AA428" s="343"/>
      <c r="AD428" s="343"/>
      <c r="AE428" s="343"/>
      <c r="AF428" s="343"/>
      <c r="AG428" s="349"/>
      <c r="AH428" s="349"/>
      <c r="AI428" s="349"/>
      <c r="AJ428" s="349"/>
      <c r="AL428" s="350"/>
      <c r="AM428" s="350"/>
      <c r="AN428" s="350"/>
      <c r="AO428" s="455"/>
    </row>
    <row r="429" spans="1:41" ht="14.25" customHeight="1" hidden="1">
      <c r="A429" s="338"/>
      <c r="B429" s="339"/>
      <c r="C429" s="340"/>
      <c r="D429" s="125"/>
      <c r="E429" s="124"/>
      <c r="H429" s="3"/>
      <c r="J429" s="124"/>
      <c r="K429" s="125"/>
      <c r="P429" s="247"/>
      <c r="Q429" s="342"/>
      <c r="Y429" s="390"/>
      <c r="Z429" s="343"/>
      <c r="AA429" s="343"/>
      <c r="AD429" s="343"/>
      <c r="AE429" s="343"/>
      <c r="AF429" s="343"/>
      <c r="AG429" s="349"/>
      <c r="AH429" s="349"/>
      <c r="AI429" s="349"/>
      <c r="AJ429" s="349"/>
      <c r="AL429" s="350"/>
      <c r="AM429" s="350"/>
      <c r="AN429" s="350"/>
      <c r="AO429" s="455"/>
    </row>
    <row r="430" spans="1:41" ht="14.25" customHeight="1" hidden="1">
      <c r="A430" s="338"/>
      <c r="B430" s="339"/>
      <c r="C430" s="340"/>
      <c r="D430" s="125"/>
      <c r="E430" s="124"/>
      <c r="H430" s="3"/>
      <c r="J430" s="124"/>
      <c r="K430" s="125"/>
      <c r="P430" s="247"/>
      <c r="Q430" s="342"/>
      <c r="Y430" s="390"/>
      <c r="Z430" s="343"/>
      <c r="AA430" s="343"/>
      <c r="AD430" s="343"/>
      <c r="AE430" s="343"/>
      <c r="AF430" s="343"/>
      <c r="AG430" s="349"/>
      <c r="AH430" s="349"/>
      <c r="AI430" s="349"/>
      <c r="AJ430" s="349"/>
      <c r="AL430" s="350"/>
      <c r="AM430" s="350"/>
      <c r="AN430" s="350"/>
      <c r="AO430" s="455"/>
    </row>
    <row r="431" spans="1:41" ht="14.25" customHeight="1" hidden="1">
      <c r="A431" s="338"/>
      <c r="B431" s="339"/>
      <c r="C431" s="340"/>
      <c r="D431" s="125"/>
      <c r="E431" s="124"/>
      <c r="H431" s="3"/>
      <c r="J431" s="124"/>
      <c r="K431" s="125"/>
      <c r="P431" s="247"/>
      <c r="Q431" s="342"/>
      <c r="Y431" s="390"/>
      <c r="Z431" s="343"/>
      <c r="AA431" s="343"/>
      <c r="AD431" s="343"/>
      <c r="AE431" s="343"/>
      <c r="AF431" s="343"/>
      <c r="AG431" s="349"/>
      <c r="AH431" s="349"/>
      <c r="AI431" s="349"/>
      <c r="AJ431" s="349"/>
      <c r="AL431" s="350"/>
      <c r="AM431" s="350"/>
      <c r="AN431" s="350"/>
      <c r="AO431" s="455"/>
    </row>
    <row r="432" spans="1:41" ht="14.25" customHeight="1" hidden="1">
      <c r="A432" s="338"/>
      <c r="B432" s="339"/>
      <c r="C432" s="340"/>
      <c r="D432" s="125"/>
      <c r="E432" s="124"/>
      <c r="H432" s="3"/>
      <c r="J432" s="124"/>
      <c r="K432" s="125"/>
      <c r="P432" s="247"/>
      <c r="Q432" s="342"/>
      <c r="Y432" s="390"/>
      <c r="Z432" s="343"/>
      <c r="AA432" s="343"/>
      <c r="AD432" s="343"/>
      <c r="AE432" s="343"/>
      <c r="AF432" s="343"/>
      <c r="AG432" s="349"/>
      <c r="AH432" s="349"/>
      <c r="AI432" s="349"/>
      <c r="AJ432" s="349"/>
      <c r="AL432" s="350"/>
      <c r="AM432" s="350"/>
      <c r="AN432" s="350"/>
      <c r="AO432" s="455"/>
    </row>
    <row r="433" spans="1:41" ht="14.25" customHeight="1" hidden="1">
      <c r="A433" s="338"/>
      <c r="B433" s="339"/>
      <c r="C433" s="340"/>
      <c r="D433" s="125"/>
      <c r="E433" s="124"/>
      <c r="H433" s="3"/>
      <c r="J433" s="124"/>
      <c r="K433" s="125"/>
      <c r="P433" s="247"/>
      <c r="Q433" s="342"/>
      <c r="Y433" s="390"/>
      <c r="Z433" s="343"/>
      <c r="AA433" s="343"/>
      <c r="AD433" s="343"/>
      <c r="AE433" s="343"/>
      <c r="AF433" s="343"/>
      <c r="AG433" s="349"/>
      <c r="AH433" s="349"/>
      <c r="AI433" s="349"/>
      <c r="AJ433" s="349"/>
      <c r="AL433" s="350"/>
      <c r="AM433" s="350"/>
      <c r="AN433" s="350"/>
      <c r="AO433" s="455"/>
    </row>
    <row r="434" spans="1:41" ht="14.25" customHeight="1" hidden="1">
      <c r="A434" s="338"/>
      <c r="B434" s="339"/>
      <c r="C434" s="340"/>
      <c r="D434" s="125"/>
      <c r="E434" s="124"/>
      <c r="H434" s="3"/>
      <c r="J434" s="124"/>
      <c r="K434" s="125"/>
      <c r="P434" s="247"/>
      <c r="Q434" s="342"/>
      <c r="Y434" s="390"/>
      <c r="Z434" s="343"/>
      <c r="AA434" s="343"/>
      <c r="AD434" s="343"/>
      <c r="AE434" s="343"/>
      <c r="AF434" s="343"/>
      <c r="AG434" s="349"/>
      <c r="AH434" s="349"/>
      <c r="AI434" s="349"/>
      <c r="AJ434" s="349"/>
      <c r="AL434" s="350"/>
      <c r="AM434" s="350"/>
      <c r="AN434" s="350"/>
      <c r="AO434" s="455"/>
    </row>
    <row r="435" spans="1:41" ht="14.25" customHeight="1" hidden="1">
      <c r="A435" s="338"/>
      <c r="B435" s="339"/>
      <c r="C435" s="340"/>
      <c r="D435" s="125"/>
      <c r="E435" s="124"/>
      <c r="H435" s="3"/>
      <c r="J435" s="124"/>
      <c r="K435" s="125"/>
      <c r="P435" s="247"/>
      <c r="Q435" s="342"/>
      <c r="Y435" s="390"/>
      <c r="Z435" s="343"/>
      <c r="AA435" s="343"/>
      <c r="AD435" s="343"/>
      <c r="AE435" s="343"/>
      <c r="AF435" s="343"/>
      <c r="AG435" s="349"/>
      <c r="AH435" s="349"/>
      <c r="AI435" s="349"/>
      <c r="AJ435" s="349"/>
      <c r="AL435" s="350"/>
      <c r="AM435" s="350"/>
      <c r="AN435" s="350"/>
      <c r="AO435" s="455"/>
    </row>
    <row r="436" spans="1:41" ht="14.25" customHeight="1" hidden="1">
      <c r="A436" s="338"/>
      <c r="B436" s="339"/>
      <c r="C436" s="340"/>
      <c r="D436" s="125"/>
      <c r="E436" s="124"/>
      <c r="H436" s="3"/>
      <c r="J436" s="124"/>
      <c r="K436" s="125"/>
      <c r="P436" s="247"/>
      <c r="Q436" s="342"/>
      <c r="Y436" s="390"/>
      <c r="Z436" s="343"/>
      <c r="AA436" s="343"/>
      <c r="AD436" s="343"/>
      <c r="AE436" s="343"/>
      <c r="AF436" s="343"/>
      <c r="AG436" s="349"/>
      <c r="AH436" s="349"/>
      <c r="AI436" s="349"/>
      <c r="AJ436" s="349"/>
      <c r="AL436" s="350"/>
      <c r="AM436" s="350"/>
      <c r="AN436" s="350"/>
      <c r="AO436" s="455"/>
    </row>
    <row r="437" spans="1:41" ht="14.25" customHeight="1" hidden="1">
      <c r="A437" s="338"/>
      <c r="B437" s="339"/>
      <c r="C437" s="340"/>
      <c r="D437" s="125"/>
      <c r="E437" s="124"/>
      <c r="H437" s="3"/>
      <c r="J437" s="124"/>
      <c r="K437" s="125"/>
      <c r="P437" s="247"/>
      <c r="Q437" s="342"/>
      <c r="Y437" s="390"/>
      <c r="Z437" s="343"/>
      <c r="AA437" s="343"/>
      <c r="AD437" s="343"/>
      <c r="AE437" s="343"/>
      <c r="AF437" s="343"/>
      <c r="AG437" s="349"/>
      <c r="AH437" s="349"/>
      <c r="AI437" s="349"/>
      <c r="AJ437" s="349"/>
      <c r="AL437" s="350"/>
      <c r="AM437" s="350"/>
      <c r="AN437" s="350"/>
      <c r="AO437" s="455"/>
    </row>
    <row r="438" spans="1:41" ht="14.25" customHeight="1" hidden="1">
      <c r="A438" s="338"/>
      <c r="B438" s="339"/>
      <c r="C438" s="340"/>
      <c r="D438" s="125"/>
      <c r="E438" s="124"/>
      <c r="H438" s="3"/>
      <c r="J438" s="124"/>
      <c r="K438" s="125"/>
      <c r="P438" s="247"/>
      <c r="Q438" s="342"/>
      <c r="Y438" s="390"/>
      <c r="Z438" s="343"/>
      <c r="AA438" s="343"/>
      <c r="AD438" s="343"/>
      <c r="AE438" s="343"/>
      <c r="AF438" s="343"/>
      <c r="AG438" s="349"/>
      <c r="AH438" s="349"/>
      <c r="AI438" s="349"/>
      <c r="AJ438" s="349"/>
      <c r="AL438" s="350"/>
      <c r="AM438" s="350"/>
      <c r="AN438" s="350"/>
      <c r="AO438" s="455"/>
    </row>
    <row r="439" spans="1:41" ht="14.25" customHeight="1" hidden="1">
      <c r="A439" s="338"/>
      <c r="B439" s="339"/>
      <c r="C439" s="340"/>
      <c r="D439" s="125"/>
      <c r="E439" s="124"/>
      <c r="H439" s="3"/>
      <c r="J439" s="124"/>
      <c r="K439" s="125"/>
      <c r="P439" s="247"/>
      <c r="Q439" s="342"/>
      <c r="Y439" s="390"/>
      <c r="Z439" s="343"/>
      <c r="AA439" s="343"/>
      <c r="AD439" s="343"/>
      <c r="AE439" s="343"/>
      <c r="AF439" s="343"/>
      <c r="AG439" s="349"/>
      <c r="AH439" s="349"/>
      <c r="AI439" s="349"/>
      <c r="AJ439" s="349"/>
      <c r="AL439" s="350"/>
      <c r="AM439" s="350"/>
      <c r="AN439" s="350"/>
      <c r="AO439" s="455"/>
    </row>
    <row r="440" spans="1:41" ht="14.25" customHeight="1" hidden="1">
      <c r="A440" s="338"/>
      <c r="B440" s="339"/>
      <c r="C440" s="340"/>
      <c r="D440" s="125"/>
      <c r="E440" s="124"/>
      <c r="H440" s="3"/>
      <c r="J440" s="124"/>
      <c r="K440" s="125"/>
      <c r="P440" s="247"/>
      <c r="Q440" s="342"/>
      <c r="Y440" s="390"/>
      <c r="Z440" s="343"/>
      <c r="AA440" s="343"/>
      <c r="AD440" s="343"/>
      <c r="AE440" s="343"/>
      <c r="AF440" s="343"/>
      <c r="AG440" s="349"/>
      <c r="AH440" s="349"/>
      <c r="AI440" s="349"/>
      <c r="AJ440" s="349"/>
      <c r="AL440" s="350"/>
      <c r="AM440" s="350"/>
      <c r="AN440" s="350"/>
      <c r="AO440" s="455"/>
    </row>
    <row r="441" spans="1:41" ht="14.25" customHeight="1" hidden="1">
      <c r="A441" s="338"/>
      <c r="B441" s="339"/>
      <c r="C441" s="340"/>
      <c r="D441" s="125"/>
      <c r="E441" s="124"/>
      <c r="H441" s="3"/>
      <c r="J441" s="124"/>
      <c r="K441" s="125"/>
      <c r="P441" s="247"/>
      <c r="Q441" s="342"/>
      <c r="Y441" s="390"/>
      <c r="Z441" s="343"/>
      <c r="AA441" s="343"/>
      <c r="AD441" s="343"/>
      <c r="AE441" s="343"/>
      <c r="AF441" s="343"/>
      <c r="AG441" s="349"/>
      <c r="AH441" s="349"/>
      <c r="AI441" s="349"/>
      <c r="AJ441" s="349"/>
      <c r="AL441" s="350"/>
      <c r="AM441" s="350"/>
      <c r="AN441" s="350"/>
      <c r="AO441" s="455"/>
    </row>
    <row r="442" spans="1:41" ht="14.25" customHeight="1" hidden="1">
      <c r="A442" s="338"/>
      <c r="B442" s="339"/>
      <c r="C442" s="340"/>
      <c r="D442" s="125"/>
      <c r="E442" s="124"/>
      <c r="H442" s="3"/>
      <c r="J442" s="124"/>
      <c r="K442" s="125"/>
      <c r="P442" s="247"/>
      <c r="Q442" s="342"/>
      <c r="Y442" s="390"/>
      <c r="Z442" s="343"/>
      <c r="AA442" s="343"/>
      <c r="AD442" s="343"/>
      <c r="AE442" s="343"/>
      <c r="AF442" s="343"/>
      <c r="AG442" s="349"/>
      <c r="AH442" s="349"/>
      <c r="AI442" s="349"/>
      <c r="AJ442" s="349"/>
      <c r="AL442" s="350"/>
      <c r="AM442" s="350"/>
      <c r="AN442" s="350"/>
      <c r="AO442" s="455"/>
    </row>
    <row r="443" spans="1:41" ht="14.25" customHeight="1" hidden="1">
      <c r="A443" s="338"/>
      <c r="B443" s="339"/>
      <c r="C443" s="340"/>
      <c r="D443" s="125"/>
      <c r="E443" s="124"/>
      <c r="H443" s="3"/>
      <c r="J443" s="124"/>
      <c r="K443" s="125"/>
      <c r="P443" s="247"/>
      <c r="Q443" s="342"/>
      <c r="Y443" s="390"/>
      <c r="Z443" s="343"/>
      <c r="AA443" s="343"/>
      <c r="AD443" s="343"/>
      <c r="AE443" s="343"/>
      <c r="AF443" s="343"/>
      <c r="AG443" s="349"/>
      <c r="AH443" s="349"/>
      <c r="AI443" s="349"/>
      <c r="AJ443" s="349"/>
      <c r="AL443" s="350"/>
      <c r="AM443" s="350"/>
      <c r="AN443" s="350"/>
      <c r="AO443" s="455"/>
    </row>
    <row r="444" spans="1:41" ht="14.25" customHeight="1" hidden="1">
      <c r="A444" s="338"/>
      <c r="B444" s="339"/>
      <c r="C444" s="340"/>
      <c r="D444" s="125"/>
      <c r="E444" s="124"/>
      <c r="H444" s="3"/>
      <c r="J444" s="124"/>
      <c r="K444" s="125"/>
      <c r="P444" s="247"/>
      <c r="Q444" s="342"/>
      <c r="Y444" s="390"/>
      <c r="Z444" s="343"/>
      <c r="AA444" s="343"/>
      <c r="AD444" s="343"/>
      <c r="AE444" s="343"/>
      <c r="AF444" s="343"/>
      <c r="AG444" s="349"/>
      <c r="AH444" s="349"/>
      <c r="AI444" s="349"/>
      <c r="AJ444" s="349"/>
      <c r="AL444" s="350"/>
      <c r="AM444" s="350"/>
      <c r="AN444" s="350"/>
      <c r="AO444" s="455"/>
    </row>
    <row r="445" spans="1:41" ht="14.25" customHeight="1" hidden="1">
      <c r="A445" s="338"/>
      <c r="B445" s="339"/>
      <c r="C445" s="340"/>
      <c r="D445" s="125"/>
      <c r="E445" s="124"/>
      <c r="H445" s="3"/>
      <c r="J445" s="124"/>
      <c r="K445" s="125"/>
      <c r="P445" s="247"/>
      <c r="Q445" s="342"/>
      <c r="Y445" s="390"/>
      <c r="Z445" s="343"/>
      <c r="AA445" s="343"/>
      <c r="AD445" s="343"/>
      <c r="AE445" s="343"/>
      <c r="AF445" s="343"/>
      <c r="AG445" s="349"/>
      <c r="AH445" s="349"/>
      <c r="AI445" s="349"/>
      <c r="AJ445" s="349"/>
      <c r="AL445" s="350"/>
      <c r="AM445" s="350"/>
      <c r="AN445" s="350"/>
      <c r="AO445" s="455"/>
    </row>
    <row r="446" spans="1:41" ht="14.25" customHeight="1" hidden="1">
      <c r="A446" s="338"/>
      <c r="B446" s="339"/>
      <c r="C446" s="340"/>
      <c r="D446" s="125"/>
      <c r="E446" s="124"/>
      <c r="H446" s="3"/>
      <c r="J446" s="124"/>
      <c r="K446" s="125"/>
      <c r="P446" s="247"/>
      <c r="Q446" s="342"/>
      <c r="Y446" s="390"/>
      <c r="Z446" s="343"/>
      <c r="AA446" s="343"/>
      <c r="AD446" s="343"/>
      <c r="AE446" s="343"/>
      <c r="AF446" s="343"/>
      <c r="AG446" s="349"/>
      <c r="AH446" s="349"/>
      <c r="AI446" s="349"/>
      <c r="AJ446" s="349"/>
      <c r="AL446" s="350"/>
      <c r="AM446" s="350"/>
      <c r="AN446" s="350"/>
      <c r="AO446" s="455"/>
    </row>
    <row r="447" spans="1:41" ht="14.25" customHeight="1" hidden="1">
      <c r="A447" s="338"/>
      <c r="B447" s="339"/>
      <c r="C447" s="340"/>
      <c r="D447" s="125"/>
      <c r="E447" s="124"/>
      <c r="H447" s="3"/>
      <c r="J447" s="124"/>
      <c r="K447" s="125"/>
      <c r="P447" s="247"/>
      <c r="Q447" s="342"/>
      <c r="Y447" s="390"/>
      <c r="Z447" s="343"/>
      <c r="AA447" s="343"/>
      <c r="AD447" s="343"/>
      <c r="AE447" s="343"/>
      <c r="AF447" s="343"/>
      <c r="AG447" s="349"/>
      <c r="AH447" s="349"/>
      <c r="AI447" s="349"/>
      <c r="AJ447" s="349"/>
      <c r="AL447" s="350"/>
      <c r="AM447" s="350"/>
      <c r="AN447" s="350"/>
      <c r="AO447" s="455"/>
    </row>
    <row r="448" spans="1:41" ht="14.25" customHeight="1" hidden="1">
      <c r="A448" s="338"/>
      <c r="B448" s="339"/>
      <c r="C448" s="340"/>
      <c r="D448" s="125"/>
      <c r="E448" s="124"/>
      <c r="H448" s="3"/>
      <c r="J448" s="124"/>
      <c r="K448" s="125"/>
      <c r="P448" s="247"/>
      <c r="Q448" s="342"/>
      <c r="Y448" s="390"/>
      <c r="Z448" s="343"/>
      <c r="AA448" s="343"/>
      <c r="AD448" s="343"/>
      <c r="AE448" s="343"/>
      <c r="AF448" s="343"/>
      <c r="AG448" s="349"/>
      <c r="AH448" s="349"/>
      <c r="AI448" s="349"/>
      <c r="AJ448" s="349"/>
      <c r="AL448" s="350"/>
      <c r="AM448" s="350"/>
      <c r="AN448" s="350"/>
      <c r="AO448" s="455"/>
    </row>
    <row r="449" spans="1:41" ht="14.25" customHeight="1" hidden="1">
      <c r="A449" s="338"/>
      <c r="B449" s="339"/>
      <c r="C449" s="340"/>
      <c r="D449" s="125"/>
      <c r="E449" s="124"/>
      <c r="H449" s="3"/>
      <c r="J449" s="124"/>
      <c r="K449" s="125"/>
      <c r="P449" s="247"/>
      <c r="Q449" s="342"/>
      <c r="Y449" s="390"/>
      <c r="Z449" s="343"/>
      <c r="AA449" s="343"/>
      <c r="AD449" s="343"/>
      <c r="AE449" s="343"/>
      <c r="AF449" s="343"/>
      <c r="AG449" s="349"/>
      <c r="AH449" s="349"/>
      <c r="AI449" s="349"/>
      <c r="AJ449" s="349"/>
      <c r="AL449" s="350"/>
      <c r="AM449" s="350"/>
      <c r="AN449" s="350"/>
      <c r="AO449" s="455"/>
    </row>
    <row r="450" spans="1:41" ht="14.25" customHeight="1" hidden="1">
      <c r="A450" s="338"/>
      <c r="B450" s="339"/>
      <c r="C450" s="340"/>
      <c r="D450" s="125"/>
      <c r="E450" s="124"/>
      <c r="H450" s="3"/>
      <c r="J450" s="124"/>
      <c r="K450" s="125"/>
      <c r="P450" s="247"/>
      <c r="Q450" s="342"/>
      <c r="Y450" s="390"/>
      <c r="Z450" s="343"/>
      <c r="AA450" s="343"/>
      <c r="AD450" s="343"/>
      <c r="AE450" s="343"/>
      <c r="AF450" s="343"/>
      <c r="AG450" s="349"/>
      <c r="AH450" s="349"/>
      <c r="AI450" s="349"/>
      <c r="AJ450" s="349"/>
      <c r="AL450" s="350"/>
      <c r="AM450" s="350"/>
      <c r="AN450" s="350"/>
      <c r="AO450" s="455"/>
    </row>
    <row r="451" spans="1:41" ht="14.25" customHeight="1" hidden="1">
      <c r="A451" s="338"/>
      <c r="B451" s="339"/>
      <c r="C451" s="340"/>
      <c r="D451" s="125"/>
      <c r="E451" s="124"/>
      <c r="H451" s="3"/>
      <c r="J451" s="124"/>
      <c r="K451" s="125"/>
      <c r="P451" s="247"/>
      <c r="Q451" s="342"/>
      <c r="Y451" s="390"/>
      <c r="Z451" s="343"/>
      <c r="AA451" s="343"/>
      <c r="AD451" s="343"/>
      <c r="AE451" s="343"/>
      <c r="AF451" s="343"/>
      <c r="AG451" s="349"/>
      <c r="AH451" s="349"/>
      <c r="AI451" s="349"/>
      <c r="AJ451" s="349"/>
      <c r="AL451" s="350"/>
      <c r="AM451" s="350"/>
      <c r="AN451" s="350"/>
      <c r="AO451" s="455"/>
    </row>
    <row r="452" spans="1:41" ht="14.25" customHeight="1" hidden="1">
      <c r="A452" s="338"/>
      <c r="B452" s="339"/>
      <c r="C452" s="340"/>
      <c r="D452" s="125"/>
      <c r="E452" s="124"/>
      <c r="H452" s="3"/>
      <c r="J452" s="124"/>
      <c r="K452" s="125"/>
      <c r="P452" s="247"/>
      <c r="Q452" s="342"/>
      <c r="Y452" s="390"/>
      <c r="Z452" s="343"/>
      <c r="AA452" s="343"/>
      <c r="AD452" s="343"/>
      <c r="AE452" s="343"/>
      <c r="AF452" s="343"/>
      <c r="AG452" s="349"/>
      <c r="AH452" s="349"/>
      <c r="AI452" s="349"/>
      <c r="AJ452" s="349"/>
      <c r="AL452" s="350"/>
      <c r="AM452" s="350"/>
      <c r="AN452" s="350"/>
      <c r="AO452" s="455"/>
    </row>
    <row r="453" spans="1:41" ht="14.25" customHeight="1" hidden="1">
      <c r="A453" s="338"/>
      <c r="B453" s="339"/>
      <c r="C453" s="340"/>
      <c r="D453" s="125"/>
      <c r="E453" s="124"/>
      <c r="H453" s="3"/>
      <c r="J453" s="124"/>
      <c r="K453" s="125"/>
      <c r="P453" s="247"/>
      <c r="Q453" s="342"/>
      <c r="Y453" s="390"/>
      <c r="Z453" s="343"/>
      <c r="AA453" s="343"/>
      <c r="AD453" s="343"/>
      <c r="AE453" s="343"/>
      <c r="AF453" s="343"/>
      <c r="AG453" s="349"/>
      <c r="AH453" s="349"/>
      <c r="AI453" s="349"/>
      <c r="AJ453" s="349"/>
      <c r="AL453" s="350"/>
      <c r="AM453" s="350"/>
      <c r="AN453" s="350"/>
      <c r="AO453" s="455"/>
    </row>
    <row r="454" spans="1:41" ht="14.25" customHeight="1" hidden="1">
      <c r="A454" s="338"/>
      <c r="B454" s="339"/>
      <c r="C454" s="340"/>
      <c r="D454" s="125"/>
      <c r="E454" s="124"/>
      <c r="H454" s="3"/>
      <c r="J454" s="124"/>
      <c r="K454" s="125"/>
      <c r="P454" s="247"/>
      <c r="Q454" s="342"/>
      <c r="Y454" s="390"/>
      <c r="Z454" s="343"/>
      <c r="AA454" s="343"/>
      <c r="AD454" s="343"/>
      <c r="AE454" s="343"/>
      <c r="AF454" s="343"/>
      <c r="AG454" s="349"/>
      <c r="AH454" s="349"/>
      <c r="AI454" s="349"/>
      <c r="AJ454" s="349"/>
      <c r="AL454" s="350"/>
      <c r="AM454" s="350"/>
      <c r="AN454" s="350"/>
      <c r="AO454" s="455"/>
    </row>
    <row r="455" spans="1:41" ht="14.25" customHeight="1" hidden="1">
      <c r="A455" s="338"/>
      <c r="B455" s="339"/>
      <c r="C455" s="340"/>
      <c r="D455" s="125"/>
      <c r="E455" s="124"/>
      <c r="H455" s="3"/>
      <c r="J455" s="124"/>
      <c r="K455" s="125"/>
      <c r="P455" s="247"/>
      <c r="Q455" s="342"/>
      <c r="Y455" s="390"/>
      <c r="Z455" s="343"/>
      <c r="AA455" s="343"/>
      <c r="AD455" s="343"/>
      <c r="AE455" s="343"/>
      <c r="AF455" s="343"/>
      <c r="AG455" s="349"/>
      <c r="AH455" s="349"/>
      <c r="AI455" s="349"/>
      <c r="AJ455" s="349"/>
      <c r="AL455" s="350"/>
      <c r="AM455" s="350"/>
      <c r="AN455" s="350"/>
      <c r="AO455" s="455"/>
    </row>
    <row r="456" spans="1:41" ht="14.25" customHeight="1" hidden="1">
      <c r="A456" s="338"/>
      <c r="B456" s="339"/>
      <c r="C456" s="340"/>
      <c r="D456" s="125"/>
      <c r="E456" s="124"/>
      <c r="H456" s="3"/>
      <c r="J456" s="124"/>
      <c r="K456" s="125"/>
      <c r="P456" s="247"/>
      <c r="Q456" s="342"/>
      <c r="Y456" s="390"/>
      <c r="Z456" s="343"/>
      <c r="AA456" s="343"/>
      <c r="AD456" s="343"/>
      <c r="AE456" s="343"/>
      <c r="AF456" s="343"/>
      <c r="AG456" s="349"/>
      <c r="AH456" s="349"/>
      <c r="AI456" s="349"/>
      <c r="AJ456" s="349"/>
      <c r="AL456" s="350"/>
      <c r="AM456" s="350"/>
      <c r="AN456" s="350"/>
      <c r="AO456" s="455"/>
    </row>
    <row r="457" spans="1:41" ht="14.25" customHeight="1" hidden="1">
      <c r="A457" s="338"/>
      <c r="B457" s="339"/>
      <c r="C457" s="340"/>
      <c r="D457" s="125"/>
      <c r="E457" s="124"/>
      <c r="H457" s="3"/>
      <c r="J457" s="124"/>
      <c r="K457" s="125"/>
      <c r="P457" s="247"/>
      <c r="Q457" s="342"/>
      <c r="Y457" s="390"/>
      <c r="Z457" s="343"/>
      <c r="AA457" s="343"/>
      <c r="AD457" s="343"/>
      <c r="AE457" s="343"/>
      <c r="AF457" s="343"/>
      <c r="AG457" s="349"/>
      <c r="AH457" s="349"/>
      <c r="AI457" s="349"/>
      <c r="AJ457" s="349"/>
      <c r="AL457" s="350"/>
      <c r="AM457" s="350"/>
      <c r="AN457" s="350"/>
      <c r="AO457" s="455"/>
    </row>
    <row r="458" spans="1:41" ht="14.25" customHeight="1" hidden="1">
      <c r="A458" s="338"/>
      <c r="B458" s="339"/>
      <c r="C458" s="340"/>
      <c r="D458" s="125"/>
      <c r="E458" s="124"/>
      <c r="H458" s="3"/>
      <c r="J458" s="124"/>
      <c r="K458" s="125"/>
      <c r="P458" s="247"/>
      <c r="Q458" s="342"/>
      <c r="Y458" s="390"/>
      <c r="Z458" s="343"/>
      <c r="AA458" s="343"/>
      <c r="AD458" s="343"/>
      <c r="AE458" s="343"/>
      <c r="AF458" s="343"/>
      <c r="AG458" s="349"/>
      <c r="AH458" s="349"/>
      <c r="AI458" s="349"/>
      <c r="AJ458" s="349"/>
      <c r="AL458" s="350"/>
      <c r="AM458" s="350"/>
      <c r="AN458" s="350"/>
      <c r="AO458" s="455"/>
    </row>
    <row r="459" spans="1:41" ht="14.25" customHeight="1" hidden="1">
      <c r="A459" s="338"/>
      <c r="B459" s="339"/>
      <c r="C459" s="340"/>
      <c r="D459" s="125"/>
      <c r="E459" s="124"/>
      <c r="H459" s="3"/>
      <c r="J459" s="124"/>
      <c r="K459" s="125"/>
      <c r="P459" s="247"/>
      <c r="Q459" s="342"/>
      <c r="Y459" s="390"/>
      <c r="Z459" s="343"/>
      <c r="AA459" s="343"/>
      <c r="AD459" s="343"/>
      <c r="AE459" s="343"/>
      <c r="AF459" s="343"/>
      <c r="AG459" s="349"/>
      <c r="AH459" s="349"/>
      <c r="AI459" s="349"/>
      <c r="AJ459" s="349"/>
      <c r="AL459" s="350"/>
      <c r="AM459" s="350"/>
      <c r="AN459" s="350"/>
      <c r="AO459" s="455"/>
    </row>
    <row r="460" spans="1:41" ht="14.25" customHeight="1" hidden="1">
      <c r="A460" s="338"/>
      <c r="B460" s="339"/>
      <c r="C460" s="340"/>
      <c r="D460" s="125"/>
      <c r="E460" s="124"/>
      <c r="H460" s="3"/>
      <c r="J460" s="124"/>
      <c r="K460" s="125"/>
      <c r="P460" s="247"/>
      <c r="Q460" s="342"/>
      <c r="Y460" s="390"/>
      <c r="Z460" s="343"/>
      <c r="AA460" s="343"/>
      <c r="AD460" s="343"/>
      <c r="AE460" s="343"/>
      <c r="AF460" s="343"/>
      <c r="AG460" s="349"/>
      <c r="AH460" s="349"/>
      <c r="AI460" s="349"/>
      <c r="AJ460" s="349"/>
      <c r="AL460" s="350"/>
      <c r="AM460" s="350"/>
      <c r="AN460" s="350"/>
      <c r="AO460" s="455"/>
    </row>
    <row r="461" spans="1:41" ht="14.25" customHeight="1" hidden="1">
      <c r="A461" s="338"/>
      <c r="B461" s="339"/>
      <c r="C461" s="340"/>
      <c r="D461" s="125"/>
      <c r="E461" s="124"/>
      <c r="H461" s="3"/>
      <c r="J461" s="124"/>
      <c r="K461" s="125"/>
      <c r="P461" s="247"/>
      <c r="Q461" s="342"/>
      <c r="Y461" s="390"/>
      <c r="Z461" s="343"/>
      <c r="AA461" s="343"/>
      <c r="AD461" s="343"/>
      <c r="AE461" s="343"/>
      <c r="AF461" s="343"/>
      <c r="AG461" s="349"/>
      <c r="AH461" s="349"/>
      <c r="AI461" s="349"/>
      <c r="AJ461" s="349"/>
      <c r="AL461" s="350"/>
      <c r="AM461" s="350"/>
      <c r="AN461" s="350"/>
      <c r="AO461" s="455"/>
    </row>
    <row r="462" spans="1:41" ht="14.25" customHeight="1" hidden="1">
      <c r="A462" s="338"/>
      <c r="B462" s="339"/>
      <c r="C462" s="340"/>
      <c r="D462" s="125"/>
      <c r="E462" s="124"/>
      <c r="H462" s="3"/>
      <c r="J462" s="124"/>
      <c r="K462" s="125"/>
      <c r="P462" s="247"/>
      <c r="Q462" s="342"/>
      <c r="Y462" s="390"/>
      <c r="Z462" s="343"/>
      <c r="AA462" s="343"/>
      <c r="AD462" s="343"/>
      <c r="AE462" s="343"/>
      <c r="AF462" s="343"/>
      <c r="AG462" s="349"/>
      <c r="AH462" s="349"/>
      <c r="AI462" s="349"/>
      <c r="AJ462" s="349"/>
      <c r="AL462" s="350"/>
      <c r="AM462" s="350"/>
      <c r="AN462" s="350"/>
      <c r="AO462" s="455"/>
    </row>
    <row r="463" spans="1:41" ht="14.25" customHeight="1" hidden="1">
      <c r="A463" s="338"/>
      <c r="B463" s="339"/>
      <c r="C463" s="340"/>
      <c r="D463" s="125"/>
      <c r="E463" s="124"/>
      <c r="H463" s="3"/>
      <c r="J463" s="124"/>
      <c r="K463" s="125"/>
      <c r="P463" s="247"/>
      <c r="Q463" s="342"/>
      <c r="Y463" s="390"/>
      <c r="Z463" s="343"/>
      <c r="AA463" s="343"/>
      <c r="AD463" s="343"/>
      <c r="AE463" s="343"/>
      <c r="AF463" s="343"/>
      <c r="AG463" s="349"/>
      <c r="AH463" s="349"/>
      <c r="AI463" s="349"/>
      <c r="AJ463" s="349"/>
      <c r="AL463" s="350"/>
      <c r="AM463" s="350"/>
      <c r="AN463" s="350"/>
      <c r="AO463" s="455"/>
    </row>
    <row r="464" spans="1:41" ht="14.25" customHeight="1" hidden="1">
      <c r="A464" s="338"/>
      <c r="B464" s="339"/>
      <c r="C464" s="340"/>
      <c r="D464" s="125"/>
      <c r="E464" s="124"/>
      <c r="H464" s="3"/>
      <c r="J464" s="124"/>
      <c r="K464" s="125"/>
      <c r="P464" s="247"/>
      <c r="Q464" s="342"/>
      <c r="Y464" s="390"/>
      <c r="Z464" s="343"/>
      <c r="AA464" s="343"/>
      <c r="AD464" s="343"/>
      <c r="AE464" s="343"/>
      <c r="AF464" s="343"/>
      <c r="AG464" s="349"/>
      <c r="AH464" s="349"/>
      <c r="AI464" s="349"/>
      <c r="AJ464" s="349"/>
      <c r="AL464" s="350"/>
      <c r="AM464" s="350"/>
      <c r="AN464" s="350"/>
      <c r="AO464" s="455"/>
    </row>
    <row r="465" spans="1:41" ht="14.25" customHeight="1" hidden="1">
      <c r="A465" s="338"/>
      <c r="B465" s="339"/>
      <c r="C465" s="340"/>
      <c r="D465" s="125"/>
      <c r="E465" s="124"/>
      <c r="H465" s="3"/>
      <c r="J465" s="124"/>
      <c r="K465" s="125"/>
      <c r="P465" s="247"/>
      <c r="Q465" s="342"/>
      <c r="Y465" s="390"/>
      <c r="Z465" s="343"/>
      <c r="AA465" s="343"/>
      <c r="AD465" s="343"/>
      <c r="AE465" s="343"/>
      <c r="AF465" s="343"/>
      <c r="AG465" s="349"/>
      <c r="AH465" s="349"/>
      <c r="AI465" s="349"/>
      <c r="AJ465" s="349"/>
      <c r="AL465" s="350"/>
      <c r="AM465" s="350"/>
      <c r="AN465" s="350"/>
      <c r="AO465" s="455"/>
    </row>
    <row r="466" spans="1:41" ht="14.25" customHeight="1" hidden="1">
      <c r="A466" s="338"/>
      <c r="B466" s="339"/>
      <c r="C466" s="340"/>
      <c r="D466" s="125"/>
      <c r="E466" s="124"/>
      <c r="H466" s="3"/>
      <c r="J466" s="124"/>
      <c r="K466" s="125"/>
      <c r="P466" s="247"/>
      <c r="Q466" s="342"/>
      <c r="Y466" s="390"/>
      <c r="Z466" s="343"/>
      <c r="AA466" s="343"/>
      <c r="AD466" s="343"/>
      <c r="AE466" s="343"/>
      <c r="AF466" s="343"/>
      <c r="AG466" s="349"/>
      <c r="AH466" s="349"/>
      <c r="AI466" s="349"/>
      <c r="AJ466" s="349"/>
      <c r="AL466" s="350"/>
      <c r="AM466" s="350"/>
      <c r="AN466" s="350"/>
      <c r="AO466" s="455"/>
    </row>
    <row r="467" spans="1:41" ht="14.25" customHeight="1" hidden="1">
      <c r="A467" s="338"/>
      <c r="B467" s="339"/>
      <c r="C467" s="340"/>
      <c r="D467" s="125"/>
      <c r="E467" s="124"/>
      <c r="H467" s="3"/>
      <c r="J467" s="124"/>
      <c r="K467" s="125"/>
      <c r="P467" s="247"/>
      <c r="Q467" s="342"/>
      <c r="Y467" s="390"/>
      <c r="Z467" s="343"/>
      <c r="AA467" s="343"/>
      <c r="AD467" s="343"/>
      <c r="AE467" s="343"/>
      <c r="AF467" s="343"/>
      <c r="AG467" s="349"/>
      <c r="AH467" s="349"/>
      <c r="AI467" s="349"/>
      <c r="AJ467" s="349"/>
      <c r="AL467" s="350"/>
      <c r="AM467" s="350"/>
      <c r="AN467" s="350"/>
      <c r="AO467" s="455"/>
    </row>
    <row r="468" spans="1:41" ht="14.25" customHeight="1" hidden="1">
      <c r="A468" s="338"/>
      <c r="B468" s="339"/>
      <c r="C468" s="340"/>
      <c r="D468" s="125"/>
      <c r="E468" s="124"/>
      <c r="H468" s="3"/>
      <c r="J468" s="124"/>
      <c r="K468" s="125"/>
      <c r="P468" s="247"/>
      <c r="Q468" s="342"/>
      <c r="Y468" s="390"/>
      <c r="Z468" s="343"/>
      <c r="AA468" s="343"/>
      <c r="AD468" s="343"/>
      <c r="AE468" s="343"/>
      <c r="AF468" s="343"/>
      <c r="AG468" s="349"/>
      <c r="AH468" s="349"/>
      <c r="AI468" s="349"/>
      <c r="AJ468" s="349"/>
      <c r="AL468" s="350"/>
      <c r="AM468" s="350"/>
      <c r="AN468" s="350"/>
      <c r="AO468" s="455"/>
    </row>
    <row r="469" spans="1:41" ht="14.25" customHeight="1" hidden="1">
      <c r="A469" s="338"/>
      <c r="B469" s="339"/>
      <c r="C469" s="340"/>
      <c r="D469" s="125"/>
      <c r="E469" s="124"/>
      <c r="H469" s="3"/>
      <c r="J469" s="124"/>
      <c r="K469" s="125"/>
      <c r="P469" s="247"/>
      <c r="Q469" s="342"/>
      <c r="Y469" s="390"/>
      <c r="Z469" s="343"/>
      <c r="AA469" s="343"/>
      <c r="AD469" s="343"/>
      <c r="AE469" s="343"/>
      <c r="AF469" s="343"/>
      <c r="AG469" s="349"/>
      <c r="AH469" s="349"/>
      <c r="AI469" s="349"/>
      <c r="AJ469" s="349"/>
      <c r="AL469" s="350"/>
      <c r="AM469" s="350"/>
      <c r="AN469" s="350"/>
      <c r="AO469" s="455"/>
    </row>
    <row r="470" spans="1:41" ht="14.25" customHeight="1" hidden="1">
      <c r="A470" s="400"/>
      <c r="B470" s="394"/>
      <c r="C470" s="395"/>
      <c r="D470" s="465"/>
      <c r="E470" s="402"/>
      <c r="F470" s="394"/>
      <c r="G470" s="394"/>
      <c r="H470" s="467"/>
      <c r="I470" s="394"/>
      <c r="J470" s="402"/>
      <c r="K470" s="465"/>
      <c r="L470" s="394"/>
      <c r="M470" s="394"/>
      <c r="N470" s="394"/>
      <c r="O470" s="468"/>
      <c r="P470" s="399"/>
      <c r="Q470" s="406"/>
      <c r="R470" s="469"/>
      <c r="S470" s="470"/>
      <c r="T470" s="471"/>
      <c r="U470" s="469"/>
      <c r="V470" s="469"/>
      <c r="W470" s="469"/>
      <c r="X470" s="469"/>
      <c r="Y470" s="397"/>
      <c r="Z470" s="469"/>
      <c r="AA470" s="469"/>
      <c r="AB470" s="472"/>
      <c r="AC470" s="472"/>
      <c r="AD470" s="469"/>
      <c r="AE470" s="469"/>
      <c r="AF470" s="469"/>
      <c r="AG470" s="398"/>
      <c r="AH470" s="398"/>
      <c r="AI470" s="398"/>
      <c r="AJ470" s="398"/>
      <c r="AK470" s="473"/>
      <c r="AL470" s="474"/>
      <c r="AM470" s="474"/>
      <c r="AN470" s="474"/>
      <c r="AO470" s="475"/>
    </row>
    <row r="471" spans="1:41" ht="14.25" customHeight="1" hidden="1">
      <c r="A471" s="338"/>
      <c r="B471" s="339"/>
      <c r="C471" s="340"/>
      <c r="D471" s="125"/>
      <c r="E471" s="124"/>
      <c r="H471" s="3"/>
      <c r="J471" s="124"/>
      <c r="K471" s="125"/>
      <c r="P471" s="247"/>
      <c r="Q471" s="342"/>
      <c r="Y471" s="390"/>
      <c r="Z471" s="343"/>
      <c r="AA471" s="343"/>
      <c r="AD471" s="343"/>
      <c r="AE471" s="343"/>
      <c r="AF471" s="343"/>
      <c r="AG471" s="349"/>
      <c r="AH471" s="349"/>
      <c r="AI471" s="349"/>
      <c r="AJ471" s="349"/>
      <c r="AL471" s="350"/>
      <c r="AM471" s="350"/>
      <c r="AN471" s="350"/>
      <c r="AO471" s="455"/>
    </row>
    <row r="472" spans="1:41" ht="14.25" customHeight="1" hidden="1">
      <c r="A472" s="338"/>
      <c r="B472" s="339"/>
      <c r="C472" s="340"/>
      <c r="D472" s="125"/>
      <c r="E472" s="443"/>
      <c r="H472" s="3"/>
      <c r="J472" s="124"/>
      <c r="K472" s="125"/>
      <c r="P472" s="247"/>
      <c r="Q472" s="342"/>
      <c r="U472" s="344"/>
      <c r="Y472" s="390"/>
      <c r="Z472" s="343"/>
      <c r="AA472" s="343"/>
      <c r="AB472" s="347"/>
      <c r="AC472" s="347"/>
      <c r="AD472" s="453"/>
      <c r="AE472" s="476"/>
      <c r="AF472" s="453"/>
      <c r="AG472" s="349"/>
      <c r="AH472" s="349"/>
      <c r="AI472" s="349"/>
      <c r="AJ472" s="349"/>
      <c r="AK472" s="339"/>
      <c r="AL472" s="350"/>
      <c r="AM472" s="350"/>
      <c r="AN472" s="350"/>
      <c r="AO472" s="351"/>
    </row>
    <row r="473" spans="1:41" ht="14.25" customHeight="1" hidden="1">
      <c r="A473" s="338"/>
      <c r="B473" s="339"/>
      <c r="C473" s="340"/>
      <c r="D473" s="125"/>
      <c r="E473" s="443"/>
      <c r="H473" s="3"/>
      <c r="J473" s="124"/>
      <c r="K473" s="125"/>
      <c r="P473" s="247"/>
      <c r="Q473" s="342"/>
      <c r="U473" s="344"/>
      <c r="Y473" s="390"/>
      <c r="Z473" s="343"/>
      <c r="AA473" s="343"/>
      <c r="AB473" s="347"/>
      <c r="AC473" s="347"/>
      <c r="AD473" s="453"/>
      <c r="AE473" s="476"/>
      <c r="AF473" s="453"/>
      <c r="AG473" s="349"/>
      <c r="AH473" s="349"/>
      <c r="AI473" s="349"/>
      <c r="AJ473" s="349"/>
      <c r="AK473" s="339"/>
      <c r="AL473" s="350"/>
      <c r="AM473" s="350"/>
      <c r="AN473" s="350"/>
      <c r="AO473" s="351"/>
    </row>
    <row r="474" spans="1:41" ht="14.25" customHeight="1" hidden="1">
      <c r="A474" s="338"/>
      <c r="B474" s="339"/>
      <c r="C474" s="340"/>
      <c r="D474" s="125"/>
      <c r="E474" s="443"/>
      <c r="H474" s="3"/>
      <c r="J474" s="124"/>
      <c r="K474" s="125"/>
      <c r="P474" s="247"/>
      <c r="Q474" s="342"/>
      <c r="U474" s="344"/>
      <c r="Y474" s="390"/>
      <c r="Z474" s="343"/>
      <c r="AA474" s="343"/>
      <c r="AB474" s="347"/>
      <c r="AC474" s="347"/>
      <c r="AD474" s="453"/>
      <c r="AE474" s="476"/>
      <c r="AF474" s="453"/>
      <c r="AG474" s="349"/>
      <c r="AH474" s="349"/>
      <c r="AI474" s="349"/>
      <c r="AJ474" s="349"/>
      <c r="AK474" s="339"/>
      <c r="AL474" s="350"/>
      <c r="AM474" s="350"/>
      <c r="AN474" s="350"/>
      <c r="AO474" s="455"/>
    </row>
    <row r="475" spans="1:41" ht="14.25" customHeight="1" hidden="1">
      <c r="A475" s="338"/>
      <c r="B475" s="339"/>
      <c r="C475" s="340"/>
      <c r="D475" s="125"/>
      <c r="E475" s="443"/>
      <c r="H475" s="3"/>
      <c r="J475" s="124"/>
      <c r="K475" s="125"/>
      <c r="P475" s="247"/>
      <c r="Q475" s="342"/>
      <c r="U475" s="344"/>
      <c r="Y475" s="390"/>
      <c r="Z475" s="343"/>
      <c r="AA475" s="343"/>
      <c r="AB475" s="347"/>
      <c r="AC475" s="347"/>
      <c r="AD475" s="453"/>
      <c r="AE475" s="476"/>
      <c r="AF475" s="453"/>
      <c r="AG475" s="349"/>
      <c r="AH475" s="349"/>
      <c r="AI475" s="349"/>
      <c r="AJ475" s="349"/>
      <c r="AK475" s="339"/>
      <c r="AL475" s="350"/>
      <c r="AM475" s="350"/>
      <c r="AN475" s="350"/>
      <c r="AO475" s="455"/>
    </row>
    <row r="476" spans="1:41" ht="14.25" customHeight="1" hidden="1">
      <c r="A476" s="338"/>
      <c r="B476" s="339"/>
      <c r="C476" s="340"/>
      <c r="D476" s="125"/>
      <c r="E476" s="443"/>
      <c r="H476" s="3"/>
      <c r="J476" s="124"/>
      <c r="K476" s="125"/>
      <c r="P476" s="247"/>
      <c r="Q476" s="342"/>
      <c r="U476" s="344"/>
      <c r="Y476" s="390"/>
      <c r="Z476" s="343"/>
      <c r="AA476" s="343"/>
      <c r="AB476" s="347"/>
      <c r="AC476" s="347"/>
      <c r="AD476" s="453"/>
      <c r="AE476" s="476"/>
      <c r="AF476" s="453"/>
      <c r="AG476" s="349"/>
      <c r="AH476" s="349"/>
      <c r="AI476" s="349"/>
      <c r="AJ476" s="349"/>
      <c r="AK476" s="339"/>
      <c r="AL476" s="350"/>
      <c r="AM476" s="350"/>
      <c r="AN476" s="350"/>
      <c r="AO476" s="455"/>
    </row>
    <row r="477" spans="1:41" ht="14.25" customHeight="1" hidden="1">
      <c r="A477" s="338"/>
      <c r="B477" s="339"/>
      <c r="C477" s="340"/>
      <c r="D477" s="125"/>
      <c r="E477" s="443"/>
      <c r="H477" s="3"/>
      <c r="J477" s="124"/>
      <c r="K477" s="125"/>
      <c r="P477" s="247"/>
      <c r="Q477" s="342"/>
      <c r="U477" s="344"/>
      <c r="Y477" s="390"/>
      <c r="Z477" s="343"/>
      <c r="AA477" s="343"/>
      <c r="AB477" s="347"/>
      <c r="AC477" s="347"/>
      <c r="AD477" s="453"/>
      <c r="AE477" s="476"/>
      <c r="AF477" s="453"/>
      <c r="AG477" s="349"/>
      <c r="AH477" s="349"/>
      <c r="AI477" s="349"/>
      <c r="AJ477" s="349"/>
      <c r="AK477" s="339"/>
      <c r="AL477" s="350"/>
      <c r="AM477" s="350"/>
      <c r="AN477" s="350"/>
      <c r="AO477" s="351"/>
    </row>
    <row r="478" spans="1:41" ht="14.25" customHeight="1" hidden="1">
      <c r="A478" s="338"/>
      <c r="B478" s="339"/>
      <c r="C478" s="340"/>
      <c r="D478" s="125"/>
      <c r="E478" s="443"/>
      <c r="H478" s="3"/>
      <c r="J478" s="124"/>
      <c r="K478" s="125"/>
      <c r="P478" s="247"/>
      <c r="Q478" s="342"/>
      <c r="U478" s="344"/>
      <c r="Y478" s="390"/>
      <c r="Z478" s="343"/>
      <c r="AA478" s="343"/>
      <c r="AB478" s="347"/>
      <c r="AC478" s="347"/>
      <c r="AD478" s="453"/>
      <c r="AE478" s="476"/>
      <c r="AF478" s="453"/>
      <c r="AG478" s="349"/>
      <c r="AH478" s="349"/>
      <c r="AI478" s="349"/>
      <c r="AJ478" s="349"/>
      <c r="AK478" s="339"/>
      <c r="AL478" s="350"/>
      <c r="AM478" s="350"/>
      <c r="AN478" s="350"/>
      <c r="AO478" s="351"/>
    </row>
    <row r="479" spans="1:41" ht="14.25" customHeight="1" hidden="1">
      <c r="A479" s="338"/>
      <c r="B479" s="339"/>
      <c r="C479" s="340"/>
      <c r="D479" s="125"/>
      <c r="E479" s="443"/>
      <c r="H479" s="3"/>
      <c r="J479" s="124"/>
      <c r="K479" s="125"/>
      <c r="P479" s="247"/>
      <c r="Q479" s="342"/>
      <c r="U479" s="344"/>
      <c r="Y479" s="390"/>
      <c r="Z479" s="343"/>
      <c r="AA479" s="343"/>
      <c r="AB479" s="347"/>
      <c r="AC479" s="347"/>
      <c r="AD479" s="453"/>
      <c r="AE479" s="476"/>
      <c r="AF479" s="453"/>
      <c r="AG479" s="349"/>
      <c r="AH479" s="349"/>
      <c r="AI479" s="349"/>
      <c r="AJ479" s="349"/>
      <c r="AK479" s="339"/>
      <c r="AL479" s="350"/>
      <c r="AM479" s="350"/>
      <c r="AN479" s="350"/>
      <c r="AO479" s="351"/>
    </row>
    <row r="480" spans="1:41" ht="14.25" customHeight="1" hidden="1">
      <c r="A480" s="338"/>
      <c r="B480" s="339"/>
      <c r="C480" s="340"/>
      <c r="D480" s="125"/>
      <c r="E480" s="443"/>
      <c r="H480" s="3"/>
      <c r="J480" s="124"/>
      <c r="K480" s="125"/>
      <c r="P480" s="247"/>
      <c r="Q480" s="342"/>
      <c r="U480" s="344"/>
      <c r="Y480" s="390"/>
      <c r="Z480" s="343"/>
      <c r="AA480" s="343"/>
      <c r="AB480" s="347"/>
      <c r="AC480" s="347"/>
      <c r="AD480" s="453"/>
      <c r="AE480" s="476"/>
      <c r="AF480" s="453"/>
      <c r="AG480" s="349"/>
      <c r="AH480" s="349"/>
      <c r="AI480" s="349"/>
      <c r="AJ480" s="349"/>
      <c r="AK480" s="339"/>
      <c r="AL480" s="350"/>
      <c r="AM480" s="350"/>
      <c r="AN480" s="350"/>
      <c r="AO480" s="455"/>
    </row>
    <row r="481" spans="1:41" ht="14.25" customHeight="1" hidden="1">
      <c r="A481" s="338"/>
      <c r="B481" s="339"/>
      <c r="C481" s="340"/>
      <c r="D481" s="125"/>
      <c r="E481" s="443"/>
      <c r="H481" s="3"/>
      <c r="J481" s="124"/>
      <c r="K481" s="125"/>
      <c r="P481" s="247"/>
      <c r="Q481" s="342"/>
      <c r="U481" s="344"/>
      <c r="Y481" s="390"/>
      <c r="Z481" s="343"/>
      <c r="AA481" s="343"/>
      <c r="AB481" s="347"/>
      <c r="AC481" s="347"/>
      <c r="AD481" s="453"/>
      <c r="AE481" s="476"/>
      <c r="AF481" s="453"/>
      <c r="AG481" s="349"/>
      <c r="AH481" s="349"/>
      <c r="AI481" s="349"/>
      <c r="AJ481" s="349"/>
      <c r="AK481" s="339"/>
      <c r="AL481" s="350"/>
      <c r="AM481" s="350"/>
      <c r="AN481" s="350"/>
      <c r="AO481" s="455"/>
    </row>
    <row r="482" spans="1:41" ht="14.25" customHeight="1" hidden="1">
      <c r="A482" s="338"/>
      <c r="B482" s="339"/>
      <c r="C482" s="340"/>
      <c r="D482" s="125"/>
      <c r="E482" s="443"/>
      <c r="H482" s="3"/>
      <c r="J482" s="124"/>
      <c r="K482" s="125"/>
      <c r="P482" s="247"/>
      <c r="Q482" s="342"/>
      <c r="U482" s="344"/>
      <c r="Y482" s="390"/>
      <c r="Z482" s="343"/>
      <c r="AA482" s="343"/>
      <c r="AB482" s="347"/>
      <c r="AC482" s="347"/>
      <c r="AD482" s="453"/>
      <c r="AE482" s="476"/>
      <c r="AF482" s="453"/>
      <c r="AG482" s="349"/>
      <c r="AH482" s="349"/>
      <c r="AI482" s="349"/>
      <c r="AJ482" s="349"/>
      <c r="AK482" s="339"/>
      <c r="AL482" s="350"/>
      <c r="AM482" s="350"/>
      <c r="AN482" s="350"/>
      <c r="AO482" s="351"/>
    </row>
    <row r="483" spans="1:41" ht="14.25" customHeight="1" hidden="1">
      <c r="A483" s="338"/>
      <c r="B483" s="339"/>
      <c r="C483" s="340"/>
      <c r="D483" s="125"/>
      <c r="E483" s="443"/>
      <c r="H483" s="3"/>
      <c r="J483" s="124"/>
      <c r="K483" s="125"/>
      <c r="P483" s="247"/>
      <c r="Q483" s="342"/>
      <c r="U483" s="344"/>
      <c r="Y483" s="390"/>
      <c r="Z483" s="343"/>
      <c r="AA483" s="343"/>
      <c r="AB483" s="347"/>
      <c r="AC483" s="347"/>
      <c r="AD483" s="453"/>
      <c r="AE483" s="476"/>
      <c r="AF483" s="453"/>
      <c r="AG483" s="349"/>
      <c r="AH483" s="349"/>
      <c r="AI483" s="349"/>
      <c r="AJ483" s="349"/>
      <c r="AK483" s="339"/>
      <c r="AL483" s="350"/>
      <c r="AM483" s="350"/>
      <c r="AN483" s="350"/>
      <c r="AO483" s="351"/>
    </row>
    <row r="484" spans="1:41" ht="14.25" customHeight="1" hidden="1">
      <c r="A484" s="338"/>
      <c r="B484" s="339"/>
      <c r="C484" s="340"/>
      <c r="D484" s="125"/>
      <c r="E484" s="443"/>
      <c r="H484" s="3"/>
      <c r="J484" s="124"/>
      <c r="K484" s="125"/>
      <c r="P484" s="247"/>
      <c r="Q484" s="342"/>
      <c r="U484" s="344"/>
      <c r="Y484" s="390"/>
      <c r="Z484" s="343"/>
      <c r="AA484" s="343"/>
      <c r="AB484" s="347"/>
      <c r="AC484" s="347"/>
      <c r="AD484" s="453"/>
      <c r="AE484" s="476"/>
      <c r="AF484" s="453"/>
      <c r="AG484" s="349"/>
      <c r="AH484" s="349"/>
      <c r="AI484" s="349"/>
      <c r="AJ484" s="349"/>
      <c r="AK484" s="339"/>
      <c r="AL484" s="350"/>
      <c r="AM484" s="350"/>
      <c r="AN484" s="350"/>
      <c r="AO484" s="455"/>
    </row>
    <row r="485" spans="1:41" ht="14.25" customHeight="1" hidden="1">
      <c r="A485" s="338"/>
      <c r="B485" s="339"/>
      <c r="C485" s="340"/>
      <c r="D485" s="125"/>
      <c r="E485" s="443"/>
      <c r="H485" s="3"/>
      <c r="J485" s="124"/>
      <c r="K485" s="125"/>
      <c r="P485" s="247"/>
      <c r="Q485" s="342"/>
      <c r="U485" s="344"/>
      <c r="Y485" s="390"/>
      <c r="Z485" s="343"/>
      <c r="AA485" s="343"/>
      <c r="AB485" s="347"/>
      <c r="AC485" s="347"/>
      <c r="AD485" s="453"/>
      <c r="AE485" s="476"/>
      <c r="AF485" s="453"/>
      <c r="AG485" s="349"/>
      <c r="AH485" s="349"/>
      <c r="AI485" s="349"/>
      <c r="AJ485" s="349"/>
      <c r="AK485" s="339"/>
      <c r="AL485" s="350"/>
      <c r="AM485" s="350"/>
      <c r="AN485" s="350"/>
      <c r="AO485" s="455"/>
    </row>
    <row r="486" spans="1:41" ht="14.25" customHeight="1" hidden="1">
      <c r="A486" s="338"/>
      <c r="B486" s="339"/>
      <c r="C486" s="340"/>
      <c r="D486" s="125"/>
      <c r="E486" s="443"/>
      <c r="H486" s="3"/>
      <c r="J486" s="124"/>
      <c r="K486" s="125"/>
      <c r="P486" s="247"/>
      <c r="Q486" s="342"/>
      <c r="U486" s="344"/>
      <c r="Y486" s="390"/>
      <c r="Z486" s="343"/>
      <c r="AA486" s="343"/>
      <c r="AB486" s="347"/>
      <c r="AC486" s="347"/>
      <c r="AD486" s="453"/>
      <c r="AE486" s="476"/>
      <c r="AF486" s="453"/>
      <c r="AG486" s="349"/>
      <c r="AH486" s="349"/>
      <c r="AI486" s="349"/>
      <c r="AJ486" s="349"/>
      <c r="AK486" s="339"/>
      <c r="AL486" s="350"/>
      <c r="AM486" s="350"/>
      <c r="AN486" s="350"/>
      <c r="AO486" s="455"/>
    </row>
    <row r="487" spans="1:41" ht="14.25" customHeight="1" hidden="1">
      <c r="A487" s="338"/>
      <c r="B487" s="339"/>
      <c r="C487" s="340"/>
      <c r="D487" s="125"/>
      <c r="E487" s="443"/>
      <c r="H487" s="3"/>
      <c r="J487" s="124"/>
      <c r="K487" s="125"/>
      <c r="P487" s="247"/>
      <c r="Q487" s="342"/>
      <c r="U487" s="344"/>
      <c r="Y487" s="390"/>
      <c r="Z487" s="343"/>
      <c r="AA487" s="343"/>
      <c r="AB487" s="347"/>
      <c r="AC487" s="347"/>
      <c r="AD487" s="453"/>
      <c r="AE487" s="476"/>
      <c r="AF487" s="453"/>
      <c r="AG487" s="349"/>
      <c r="AH487" s="349"/>
      <c r="AI487" s="349"/>
      <c r="AJ487" s="349"/>
      <c r="AK487" s="339"/>
      <c r="AL487" s="350"/>
      <c r="AM487" s="350"/>
      <c r="AN487" s="350"/>
      <c r="AO487" s="351"/>
    </row>
    <row r="488" spans="1:41" ht="14.25" customHeight="1" hidden="1">
      <c r="A488" s="338"/>
      <c r="B488" s="339"/>
      <c r="C488" s="340"/>
      <c r="D488" s="125"/>
      <c r="E488" s="443"/>
      <c r="H488" s="3"/>
      <c r="J488" s="124"/>
      <c r="K488" s="125"/>
      <c r="P488" s="247"/>
      <c r="Q488" s="342"/>
      <c r="U488" s="344"/>
      <c r="Y488" s="390"/>
      <c r="Z488" s="343"/>
      <c r="AA488" s="343"/>
      <c r="AB488" s="347"/>
      <c r="AC488" s="347"/>
      <c r="AD488" s="453"/>
      <c r="AE488" s="476"/>
      <c r="AF488" s="453"/>
      <c r="AG488" s="349"/>
      <c r="AH488" s="349"/>
      <c r="AI488" s="349"/>
      <c r="AJ488" s="349"/>
      <c r="AK488" s="339"/>
      <c r="AL488" s="350"/>
      <c r="AM488" s="350"/>
      <c r="AN488" s="350"/>
      <c r="AO488" s="351"/>
    </row>
    <row r="489" spans="1:41" ht="14.25" customHeight="1" hidden="1">
      <c r="A489" s="338"/>
      <c r="B489" s="339"/>
      <c r="C489" s="340"/>
      <c r="D489" s="125"/>
      <c r="E489" s="443"/>
      <c r="H489" s="3"/>
      <c r="J489" s="124"/>
      <c r="K489" s="125"/>
      <c r="P489" s="247"/>
      <c r="Q489" s="342"/>
      <c r="U489" s="344"/>
      <c r="Y489" s="390"/>
      <c r="Z489" s="343"/>
      <c r="AA489" s="343"/>
      <c r="AB489" s="347"/>
      <c r="AC489" s="347"/>
      <c r="AD489" s="453"/>
      <c r="AE489" s="476"/>
      <c r="AF489" s="453"/>
      <c r="AG489" s="349"/>
      <c r="AH489" s="349"/>
      <c r="AI489" s="349"/>
      <c r="AJ489" s="349"/>
      <c r="AK489" s="339"/>
      <c r="AL489" s="350"/>
      <c r="AM489" s="350"/>
      <c r="AN489" s="350"/>
      <c r="AO489" s="351"/>
    </row>
    <row r="490" spans="1:41" ht="14.25" customHeight="1" hidden="1">
      <c r="A490" s="338"/>
      <c r="B490" s="339"/>
      <c r="C490" s="340"/>
      <c r="D490" s="125"/>
      <c r="E490" s="443"/>
      <c r="H490" s="3"/>
      <c r="J490" s="124"/>
      <c r="K490" s="125"/>
      <c r="P490" s="247"/>
      <c r="Q490" s="342"/>
      <c r="U490" s="344"/>
      <c r="Y490" s="390"/>
      <c r="Z490" s="343"/>
      <c r="AA490" s="343"/>
      <c r="AB490" s="347"/>
      <c r="AC490" s="347"/>
      <c r="AD490" s="453"/>
      <c r="AE490" s="476"/>
      <c r="AF490" s="453"/>
      <c r="AG490" s="349"/>
      <c r="AH490" s="349"/>
      <c r="AI490" s="349"/>
      <c r="AJ490" s="349"/>
      <c r="AK490" s="339"/>
      <c r="AL490" s="350"/>
      <c r="AM490" s="350"/>
      <c r="AN490" s="350"/>
      <c r="AO490" s="351"/>
    </row>
    <row r="491" spans="1:41" ht="14.25" customHeight="1" hidden="1">
      <c r="A491" s="338"/>
      <c r="B491" s="339"/>
      <c r="C491" s="340"/>
      <c r="D491" s="125"/>
      <c r="E491" s="443"/>
      <c r="H491" s="3"/>
      <c r="J491" s="124"/>
      <c r="K491" s="125"/>
      <c r="P491" s="247"/>
      <c r="Q491" s="342"/>
      <c r="U491" s="344"/>
      <c r="Y491" s="390"/>
      <c r="Z491" s="343"/>
      <c r="AA491" s="343"/>
      <c r="AB491" s="347"/>
      <c r="AC491" s="347"/>
      <c r="AD491" s="453"/>
      <c r="AE491" s="476"/>
      <c r="AF491" s="453"/>
      <c r="AG491" s="349"/>
      <c r="AH491" s="349"/>
      <c r="AI491" s="349"/>
      <c r="AJ491" s="349"/>
      <c r="AK491" s="339"/>
      <c r="AL491" s="350"/>
      <c r="AM491" s="350"/>
      <c r="AN491" s="350"/>
      <c r="AO491" s="455"/>
    </row>
    <row r="492" spans="1:41" ht="14.25" customHeight="1" hidden="1">
      <c r="A492" s="338"/>
      <c r="B492" s="339"/>
      <c r="C492" s="340"/>
      <c r="D492" s="125"/>
      <c r="E492" s="443"/>
      <c r="H492" s="3"/>
      <c r="J492" s="124"/>
      <c r="K492" s="125"/>
      <c r="P492" s="247"/>
      <c r="Q492" s="342"/>
      <c r="U492" s="344"/>
      <c r="Y492" s="390"/>
      <c r="Z492" s="343"/>
      <c r="AA492" s="343"/>
      <c r="AB492" s="347"/>
      <c r="AC492" s="347"/>
      <c r="AD492" s="453"/>
      <c r="AE492" s="476"/>
      <c r="AF492" s="453"/>
      <c r="AG492" s="349"/>
      <c r="AH492" s="349"/>
      <c r="AI492" s="349"/>
      <c r="AJ492" s="349"/>
      <c r="AK492" s="339"/>
      <c r="AL492" s="350"/>
      <c r="AM492" s="350"/>
      <c r="AN492" s="350"/>
      <c r="AO492" s="455"/>
    </row>
    <row r="493" spans="1:41" ht="14.25" customHeight="1" hidden="1">
      <c r="A493" s="338"/>
      <c r="B493" s="339"/>
      <c r="C493" s="340"/>
      <c r="D493" s="125"/>
      <c r="E493" s="443"/>
      <c r="H493" s="3"/>
      <c r="J493" s="124"/>
      <c r="K493" s="125"/>
      <c r="P493" s="247"/>
      <c r="Q493" s="342"/>
      <c r="U493" s="344"/>
      <c r="Y493" s="390"/>
      <c r="Z493" s="343"/>
      <c r="AA493" s="343"/>
      <c r="AB493" s="347"/>
      <c r="AC493" s="347"/>
      <c r="AD493" s="453"/>
      <c r="AE493" s="476"/>
      <c r="AF493" s="453"/>
      <c r="AG493" s="349"/>
      <c r="AH493" s="349"/>
      <c r="AI493" s="349"/>
      <c r="AJ493" s="349"/>
      <c r="AK493" s="339"/>
      <c r="AL493" s="350"/>
      <c r="AM493" s="350"/>
      <c r="AN493" s="350"/>
      <c r="AO493" s="455"/>
    </row>
    <row r="494" spans="1:41" ht="14.25" customHeight="1" hidden="1">
      <c r="A494" s="338"/>
      <c r="B494" s="339"/>
      <c r="C494" s="340"/>
      <c r="D494" s="125"/>
      <c r="E494" s="443"/>
      <c r="H494" s="3"/>
      <c r="J494" s="124"/>
      <c r="K494" s="125"/>
      <c r="P494" s="247"/>
      <c r="Q494" s="342"/>
      <c r="U494" s="344"/>
      <c r="Y494" s="390"/>
      <c r="Z494" s="343"/>
      <c r="AA494" s="343"/>
      <c r="AB494" s="347"/>
      <c r="AC494" s="347"/>
      <c r="AD494" s="453"/>
      <c r="AE494" s="476"/>
      <c r="AF494" s="453"/>
      <c r="AG494" s="349"/>
      <c r="AH494" s="349"/>
      <c r="AI494" s="349"/>
      <c r="AJ494" s="349"/>
      <c r="AK494" s="339"/>
      <c r="AL494" s="350"/>
      <c r="AM494" s="350"/>
      <c r="AN494" s="350"/>
      <c r="AO494" s="455"/>
    </row>
    <row r="495" spans="1:41" ht="14.25" customHeight="1" hidden="1">
      <c r="A495" s="338"/>
      <c r="B495" s="339"/>
      <c r="C495" s="340"/>
      <c r="D495" s="125"/>
      <c r="E495" s="443"/>
      <c r="H495" s="3"/>
      <c r="J495" s="124"/>
      <c r="K495" s="125"/>
      <c r="P495" s="247"/>
      <c r="Q495" s="342"/>
      <c r="U495" s="344"/>
      <c r="Y495" s="390"/>
      <c r="Z495" s="343"/>
      <c r="AA495" s="343"/>
      <c r="AB495" s="347"/>
      <c r="AC495" s="347"/>
      <c r="AD495" s="453"/>
      <c r="AE495" s="476"/>
      <c r="AF495" s="453"/>
      <c r="AG495" s="349"/>
      <c r="AH495" s="349"/>
      <c r="AI495" s="349"/>
      <c r="AJ495" s="349"/>
      <c r="AK495" s="339"/>
      <c r="AL495" s="350"/>
      <c r="AM495" s="350"/>
      <c r="AN495" s="350"/>
      <c r="AO495" s="351"/>
    </row>
    <row r="496" spans="1:41" ht="14.25" customHeight="1" hidden="1">
      <c r="A496" s="338"/>
      <c r="B496" s="339"/>
      <c r="C496" s="340"/>
      <c r="D496" s="125"/>
      <c r="E496" s="443"/>
      <c r="H496" s="3"/>
      <c r="J496" s="124"/>
      <c r="K496" s="125"/>
      <c r="P496" s="247"/>
      <c r="Q496" s="342"/>
      <c r="U496" s="344"/>
      <c r="Y496" s="390"/>
      <c r="Z496" s="343"/>
      <c r="AA496" s="343"/>
      <c r="AB496" s="347"/>
      <c r="AC496" s="347"/>
      <c r="AD496" s="453"/>
      <c r="AE496" s="476"/>
      <c r="AF496" s="453"/>
      <c r="AG496" s="349"/>
      <c r="AH496" s="349"/>
      <c r="AI496" s="349"/>
      <c r="AJ496" s="349"/>
      <c r="AK496" s="339"/>
      <c r="AL496" s="350"/>
      <c r="AM496" s="350"/>
      <c r="AN496" s="350"/>
      <c r="AO496" s="351"/>
    </row>
    <row r="497" spans="1:41" ht="14.25" customHeight="1" hidden="1">
      <c r="A497" s="338"/>
      <c r="B497" s="339"/>
      <c r="C497" s="340"/>
      <c r="D497" s="125"/>
      <c r="E497" s="443"/>
      <c r="H497" s="3"/>
      <c r="J497" s="124"/>
      <c r="K497" s="125"/>
      <c r="P497" s="247"/>
      <c r="Q497" s="342"/>
      <c r="U497" s="344"/>
      <c r="Y497" s="390"/>
      <c r="Z497" s="343"/>
      <c r="AA497" s="343"/>
      <c r="AB497" s="347"/>
      <c r="AC497" s="347"/>
      <c r="AD497" s="453"/>
      <c r="AE497" s="476"/>
      <c r="AF497" s="453"/>
      <c r="AG497" s="349"/>
      <c r="AH497" s="349"/>
      <c r="AI497" s="349"/>
      <c r="AJ497" s="349"/>
      <c r="AK497" s="339"/>
      <c r="AL497" s="350"/>
      <c r="AM497" s="350"/>
      <c r="AN497" s="350"/>
      <c r="AO497" s="455"/>
    </row>
    <row r="498" spans="1:41" ht="14.25" customHeight="1" hidden="1">
      <c r="A498" s="338"/>
      <c r="B498" s="339"/>
      <c r="C498" s="340"/>
      <c r="D498" s="125"/>
      <c r="E498" s="443"/>
      <c r="H498" s="3"/>
      <c r="J498" s="124"/>
      <c r="K498" s="125"/>
      <c r="P498" s="247"/>
      <c r="Q498" s="342"/>
      <c r="U498" s="344"/>
      <c r="Y498" s="390"/>
      <c r="Z498" s="343"/>
      <c r="AA498" s="343"/>
      <c r="AB498" s="347"/>
      <c r="AC498" s="347"/>
      <c r="AD498" s="453"/>
      <c r="AE498" s="476"/>
      <c r="AF498" s="453"/>
      <c r="AG498" s="349"/>
      <c r="AH498" s="349"/>
      <c r="AI498" s="349"/>
      <c r="AJ498" s="349"/>
      <c r="AK498" s="339"/>
      <c r="AL498" s="350"/>
      <c r="AM498" s="350"/>
      <c r="AN498" s="350"/>
      <c r="AO498" s="455"/>
    </row>
    <row r="499" spans="1:41" ht="14.25" customHeight="1" hidden="1">
      <c r="A499" s="338"/>
      <c r="B499" s="339"/>
      <c r="C499" s="340"/>
      <c r="D499" s="125"/>
      <c r="E499" s="443"/>
      <c r="H499" s="3"/>
      <c r="J499" s="124"/>
      <c r="K499" s="125"/>
      <c r="P499" s="247"/>
      <c r="Q499" s="342"/>
      <c r="U499" s="344"/>
      <c r="Y499" s="390"/>
      <c r="Z499" s="343"/>
      <c r="AA499" s="343"/>
      <c r="AB499" s="347"/>
      <c r="AC499" s="347"/>
      <c r="AD499" s="453"/>
      <c r="AE499" s="476"/>
      <c r="AF499" s="453"/>
      <c r="AG499" s="349"/>
      <c r="AH499" s="349"/>
      <c r="AI499" s="349"/>
      <c r="AJ499" s="349"/>
      <c r="AK499" s="339"/>
      <c r="AL499" s="350"/>
      <c r="AM499" s="350"/>
      <c r="AN499" s="350"/>
      <c r="AO499" s="351"/>
    </row>
    <row r="500" spans="1:41" ht="14.25" customHeight="1" hidden="1">
      <c r="A500" s="338"/>
      <c r="B500" s="339"/>
      <c r="C500" s="340"/>
      <c r="D500" s="125"/>
      <c r="E500" s="443"/>
      <c r="H500" s="3"/>
      <c r="J500" s="124"/>
      <c r="K500" s="125"/>
      <c r="P500" s="247"/>
      <c r="Q500" s="342"/>
      <c r="U500" s="344"/>
      <c r="Y500" s="390"/>
      <c r="Z500" s="343"/>
      <c r="AA500" s="343"/>
      <c r="AB500" s="347"/>
      <c r="AC500" s="347"/>
      <c r="AD500" s="453"/>
      <c r="AE500" s="476"/>
      <c r="AF500" s="453"/>
      <c r="AG500" s="349"/>
      <c r="AH500" s="349"/>
      <c r="AI500" s="349"/>
      <c r="AJ500" s="349"/>
      <c r="AK500" s="339"/>
      <c r="AL500" s="350"/>
      <c r="AM500" s="350"/>
      <c r="AN500" s="350"/>
      <c r="AO500" s="351"/>
    </row>
    <row r="501" spans="1:41" ht="14.25" customHeight="1" hidden="1">
      <c r="A501" s="338"/>
      <c r="B501" s="339"/>
      <c r="C501" s="340"/>
      <c r="D501" s="125"/>
      <c r="E501" s="443"/>
      <c r="H501" s="3"/>
      <c r="J501" s="124"/>
      <c r="K501" s="125"/>
      <c r="P501" s="247"/>
      <c r="Q501" s="342"/>
      <c r="U501" s="344"/>
      <c r="Y501" s="390"/>
      <c r="Z501" s="343"/>
      <c r="AA501" s="343"/>
      <c r="AB501" s="347"/>
      <c r="AC501" s="347"/>
      <c r="AD501" s="453"/>
      <c r="AE501" s="476"/>
      <c r="AF501" s="453"/>
      <c r="AG501" s="349"/>
      <c r="AH501" s="349"/>
      <c r="AI501" s="349"/>
      <c r="AJ501" s="349"/>
      <c r="AK501" s="339"/>
      <c r="AL501" s="350"/>
      <c r="AM501" s="350"/>
      <c r="AN501" s="350"/>
      <c r="AO501" s="351"/>
    </row>
    <row r="502" spans="1:41" ht="14.25" customHeight="1" hidden="1">
      <c r="A502" s="338"/>
      <c r="B502" s="339"/>
      <c r="C502" s="340"/>
      <c r="D502" s="125"/>
      <c r="E502" s="443"/>
      <c r="H502" s="3"/>
      <c r="J502" s="124"/>
      <c r="K502" s="125"/>
      <c r="P502" s="247"/>
      <c r="Q502" s="342"/>
      <c r="U502" s="344"/>
      <c r="Y502" s="390"/>
      <c r="Z502" s="343"/>
      <c r="AA502" s="343"/>
      <c r="AB502" s="347"/>
      <c r="AC502" s="347"/>
      <c r="AD502" s="453"/>
      <c r="AE502" s="476"/>
      <c r="AF502" s="453"/>
      <c r="AG502" s="349"/>
      <c r="AH502" s="349"/>
      <c r="AI502" s="349"/>
      <c r="AJ502" s="349"/>
      <c r="AK502" s="339"/>
      <c r="AL502" s="350"/>
      <c r="AM502" s="350"/>
      <c r="AN502" s="350"/>
      <c r="AO502" s="351"/>
    </row>
    <row r="503" spans="1:41" ht="14.25" customHeight="1" hidden="1">
      <c r="A503" s="338"/>
      <c r="B503" s="339"/>
      <c r="C503" s="340"/>
      <c r="D503" s="125"/>
      <c r="E503" s="443"/>
      <c r="H503" s="3"/>
      <c r="J503" s="124"/>
      <c r="K503" s="125"/>
      <c r="P503" s="247"/>
      <c r="Q503" s="342"/>
      <c r="U503" s="344"/>
      <c r="Y503" s="390"/>
      <c r="Z503" s="343"/>
      <c r="AA503" s="343"/>
      <c r="AB503" s="347"/>
      <c r="AC503" s="347"/>
      <c r="AD503" s="453"/>
      <c r="AE503" s="476"/>
      <c r="AF503" s="453"/>
      <c r="AG503" s="349"/>
      <c r="AH503" s="349"/>
      <c r="AI503" s="349"/>
      <c r="AJ503" s="349"/>
      <c r="AK503" s="339"/>
      <c r="AL503" s="350"/>
      <c r="AM503" s="350"/>
      <c r="AN503" s="350"/>
      <c r="AO503" s="351"/>
    </row>
    <row r="504" spans="1:41" ht="14.25" customHeight="1" hidden="1">
      <c r="A504" s="338"/>
      <c r="B504" s="339"/>
      <c r="C504" s="340"/>
      <c r="D504" s="125"/>
      <c r="E504" s="443"/>
      <c r="H504" s="3"/>
      <c r="J504" s="124"/>
      <c r="K504" s="125"/>
      <c r="P504" s="247"/>
      <c r="Q504" s="342"/>
      <c r="U504" s="344"/>
      <c r="Y504" s="390"/>
      <c r="Z504" s="343"/>
      <c r="AA504" s="343"/>
      <c r="AB504" s="347"/>
      <c r="AC504" s="347"/>
      <c r="AD504" s="453"/>
      <c r="AE504" s="476"/>
      <c r="AF504" s="453"/>
      <c r="AG504" s="349"/>
      <c r="AH504" s="349"/>
      <c r="AI504" s="349"/>
      <c r="AJ504" s="349"/>
      <c r="AK504" s="339"/>
      <c r="AL504" s="350"/>
      <c r="AM504" s="350"/>
      <c r="AN504" s="350"/>
      <c r="AO504" s="351"/>
    </row>
    <row r="505" spans="1:41" ht="14.25" customHeight="1" hidden="1">
      <c r="A505" s="338"/>
      <c r="B505" s="339"/>
      <c r="C505" s="340"/>
      <c r="D505" s="125"/>
      <c r="E505" s="443"/>
      <c r="H505" s="3"/>
      <c r="J505" s="124"/>
      <c r="K505" s="125"/>
      <c r="P505" s="247"/>
      <c r="Q505" s="342"/>
      <c r="U505" s="344"/>
      <c r="Y505" s="390"/>
      <c r="Z505" s="343"/>
      <c r="AA505" s="343"/>
      <c r="AB505" s="347"/>
      <c r="AC505" s="347"/>
      <c r="AD505" s="453"/>
      <c r="AE505" s="476"/>
      <c r="AF505" s="453"/>
      <c r="AG505" s="349"/>
      <c r="AH505" s="349"/>
      <c r="AI505" s="349"/>
      <c r="AJ505" s="349"/>
      <c r="AK505" s="339"/>
      <c r="AL505" s="350"/>
      <c r="AM505" s="350"/>
      <c r="AN505" s="350"/>
      <c r="AO505" s="351"/>
    </row>
    <row r="506" spans="1:41" ht="14.25" customHeight="1" hidden="1">
      <c r="A506" s="338"/>
      <c r="B506" s="339"/>
      <c r="C506" s="340"/>
      <c r="D506" s="125"/>
      <c r="E506" s="443"/>
      <c r="H506" s="3"/>
      <c r="J506" s="124"/>
      <c r="K506" s="125"/>
      <c r="P506" s="247"/>
      <c r="Q506" s="342"/>
      <c r="U506" s="344"/>
      <c r="Y506" s="390"/>
      <c r="Z506" s="343"/>
      <c r="AA506" s="343"/>
      <c r="AB506" s="347"/>
      <c r="AC506" s="347"/>
      <c r="AD506" s="453"/>
      <c r="AE506" s="476"/>
      <c r="AF506" s="453"/>
      <c r="AG506" s="349"/>
      <c r="AH506" s="349"/>
      <c r="AI506" s="349"/>
      <c r="AJ506" s="349"/>
      <c r="AK506" s="339"/>
      <c r="AL506" s="350"/>
      <c r="AM506" s="350"/>
      <c r="AN506" s="350"/>
      <c r="AO506" s="351"/>
    </row>
    <row r="507" spans="1:41" ht="14.25" customHeight="1" hidden="1">
      <c r="A507" s="338"/>
      <c r="B507" s="339"/>
      <c r="C507" s="340"/>
      <c r="D507" s="125"/>
      <c r="E507" s="443"/>
      <c r="H507" s="3"/>
      <c r="J507" s="124"/>
      <c r="K507" s="125"/>
      <c r="P507" s="247"/>
      <c r="Q507" s="342"/>
      <c r="U507" s="344"/>
      <c r="Y507" s="390"/>
      <c r="Z507" s="343"/>
      <c r="AA507" s="343"/>
      <c r="AB507" s="347"/>
      <c r="AC507" s="347"/>
      <c r="AD507" s="453"/>
      <c r="AE507" s="476"/>
      <c r="AF507" s="453"/>
      <c r="AG507" s="349"/>
      <c r="AH507" s="349"/>
      <c r="AI507" s="349"/>
      <c r="AJ507" s="349"/>
      <c r="AK507" s="339"/>
      <c r="AL507" s="350"/>
      <c r="AM507" s="350"/>
      <c r="AN507" s="350"/>
      <c r="AO507" s="351"/>
    </row>
    <row r="508" spans="1:41" ht="14.25" customHeight="1" hidden="1">
      <c r="A508" s="338"/>
      <c r="B508" s="339"/>
      <c r="C508" s="340"/>
      <c r="D508" s="125"/>
      <c r="E508" s="443"/>
      <c r="H508" s="3"/>
      <c r="J508" s="124"/>
      <c r="K508" s="125"/>
      <c r="P508" s="247"/>
      <c r="Q508" s="342"/>
      <c r="U508" s="344"/>
      <c r="Y508" s="390"/>
      <c r="Z508" s="343"/>
      <c r="AA508" s="343"/>
      <c r="AB508" s="347"/>
      <c r="AC508" s="347"/>
      <c r="AD508" s="453"/>
      <c r="AE508" s="476"/>
      <c r="AF508" s="453"/>
      <c r="AG508" s="349"/>
      <c r="AH508" s="349"/>
      <c r="AI508" s="349"/>
      <c r="AJ508" s="349"/>
      <c r="AK508" s="339"/>
      <c r="AL508" s="350"/>
      <c r="AM508" s="350"/>
      <c r="AN508" s="350"/>
      <c r="AO508" s="351"/>
    </row>
    <row r="509" spans="1:41" ht="14.25" customHeight="1" hidden="1">
      <c r="A509" s="338"/>
      <c r="B509" s="339"/>
      <c r="C509" s="340"/>
      <c r="D509" s="125"/>
      <c r="E509" s="443"/>
      <c r="H509" s="3"/>
      <c r="J509" s="124"/>
      <c r="K509" s="125"/>
      <c r="P509" s="247"/>
      <c r="Q509" s="342"/>
      <c r="U509" s="344"/>
      <c r="Y509" s="390"/>
      <c r="Z509" s="343"/>
      <c r="AA509" s="343"/>
      <c r="AB509" s="347"/>
      <c r="AC509" s="347"/>
      <c r="AD509" s="453"/>
      <c r="AE509" s="476"/>
      <c r="AF509" s="453"/>
      <c r="AG509" s="349"/>
      <c r="AH509" s="349"/>
      <c r="AI509" s="349"/>
      <c r="AJ509" s="349"/>
      <c r="AK509" s="339"/>
      <c r="AL509" s="350"/>
      <c r="AM509" s="350"/>
      <c r="AN509" s="350"/>
      <c r="AO509" s="351"/>
    </row>
    <row r="510" spans="1:41" ht="14.25" customHeight="1" hidden="1">
      <c r="A510" s="338"/>
      <c r="B510" s="339"/>
      <c r="C510" s="340"/>
      <c r="D510" s="125"/>
      <c r="E510" s="443"/>
      <c r="H510" s="3"/>
      <c r="J510" s="124"/>
      <c r="K510" s="125"/>
      <c r="P510" s="247"/>
      <c r="Q510" s="342"/>
      <c r="U510" s="344"/>
      <c r="Y510" s="390"/>
      <c r="Z510" s="343"/>
      <c r="AA510" s="343"/>
      <c r="AB510" s="347"/>
      <c r="AC510" s="347"/>
      <c r="AD510" s="453"/>
      <c r="AE510" s="476"/>
      <c r="AF510" s="453"/>
      <c r="AG510" s="349"/>
      <c r="AH510" s="349"/>
      <c r="AI510" s="349"/>
      <c r="AJ510" s="349"/>
      <c r="AK510" s="339"/>
      <c r="AL510" s="350"/>
      <c r="AM510" s="350"/>
      <c r="AN510" s="350"/>
      <c r="AO510" s="351"/>
    </row>
    <row r="511" spans="1:41" ht="14.25" customHeight="1" hidden="1">
      <c r="A511" s="338"/>
      <c r="B511" s="339"/>
      <c r="C511" s="340"/>
      <c r="D511" s="125"/>
      <c r="E511" s="443"/>
      <c r="H511" s="3"/>
      <c r="J511" s="124"/>
      <c r="K511" s="125"/>
      <c r="P511" s="247"/>
      <c r="Q511" s="342"/>
      <c r="U511" s="344"/>
      <c r="Y511" s="390"/>
      <c r="Z511" s="343"/>
      <c r="AA511" s="343"/>
      <c r="AB511" s="347"/>
      <c r="AC511" s="347"/>
      <c r="AD511" s="453"/>
      <c r="AE511" s="476"/>
      <c r="AF511" s="453"/>
      <c r="AG511" s="349"/>
      <c r="AH511" s="349"/>
      <c r="AI511" s="349"/>
      <c r="AJ511" s="349"/>
      <c r="AK511" s="339"/>
      <c r="AL511" s="350"/>
      <c r="AM511" s="350"/>
      <c r="AN511" s="350"/>
      <c r="AO511" s="351"/>
    </row>
    <row r="512" spans="1:41" ht="14.25" customHeight="1" hidden="1">
      <c r="A512" s="338"/>
      <c r="B512" s="339"/>
      <c r="C512" s="340"/>
      <c r="D512" s="125"/>
      <c r="E512" s="443"/>
      <c r="H512" s="3"/>
      <c r="J512" s="124"/>
      <c r="K512" s="125"/>
      <c r="P512" s="247"/>
      <c r="Q512" s="342"/>
      <c r="U512" s="344"/>
      <c r="Y512" s="390"/>
      <c r="Z512" s="343"/>
      <c r="AA512" s="343"/>
      <c r="AB512" s="347"/>
      <c r="AC512" s="347"/>
      <c r="AD512" s="453"/>
      <c r="AE512" s="476"/>
      <c r="AF512" s="453"/>
      <c r="AG512" s="349"/>
      <c r="AH512" s="349"/>
      <c r="AI512" s="349"/>
      <c r="AJ512" s="349"/>
      <c r="AK512" s="339"/>
      <c r="AL512" s="350"/>
      <c r="AM512" s="350"/>
      <c r="AN512" s="350"/>
      <c r="AO512" s="351"/>
    </row>
    <row r="513" spans="1:41" ht="14.25" customHeight="1" hidden="1">
      <c r="A513" s="338"/>
      <c r="B513" s="339"/>
      <c r="C513" s="340"/>
      <c r="D513" s="125"/>
      <c r="E513" s="443"/>
      <c r="H513" s="3"/>
      <c r="J513" s="124"/>
      <c r="K513" s="125"/>
      <c r="P513" s="247"/>
      <c r="Q513" s="342"/>
      <c r="U513" s="344"/>
      <c r="Y513" s="390"/>
      <c r="Z513" s="343"/>
      <c r="AA513" s="343"/>
      <c r="AB513" s="347"/>
      <c r="AC513" s="347"/>
      <c r="AD513" s="453"/>
      <c r="AE513" s="476"/>
      <c r="AF513" s="453"/>
      <c r="AG513" s="349"/>
      <c r="AH513" s="349"/>
      <c r="AI513" s="349"/>
      <c r="AJ513" s="349"/>
      <c r="AK513" s="339"/>
      <c r="AL513" s="350"/>
      <c r="AM513" s="350"/>
      <c r="AN513" s="350"/>
      <c r="AO513" s="351"/>
    </row>
    <row r="514" spans="1:41" ht="14.25" customHeight="1" hidden="1">
      <c r="A514" s="338"/>
      <c r="B514" s="339"/>
      <c r="C514" s="340"/>
      <c r="D514" s="125"/>
      <c r="E514" s="443"/>
      <c r="H514" s="3"/>
      <c r="J514" s="124"/>
      <c r="K514" s="125"/>
      <c r="P514" s="247"/>
      <c r="Q514" s="342"/>
      <c r="U514" s="344"/>
      <c r="Y514" s="390"/>
      <c r="Z514" s="343"/>
      <c r="AA514" s="343"/>
      <c r="AB514" s="347"/>
      <c r="AC514" s="347"/>
      <c r="AD514" s="453"/>
      <c r="AE514" s="476"/>
      <c r="AF514" s="453"/>
      <c r="AG514" s="349"/>
      <c r="AH514" s="349"/>
      <c r="AI514" s="349"/>
      <c r="AJ514" s="349"/>
      <c r="AK514" s="339"/>
      <c r="AL514" s="350"/>
      <c r="AM514" s="350"/>
      <c r="AN514" s="350"/>
      <c r="AO514" s="455"/>
    </row>
    <row r="515" spans="1:41" ht="14.25" customHeight="1" hidden="1">
      <c r="A515" s="338"/>
      <c r="B515" s="339"/>
      <c r="C515" s="340"/>
      <c r="D515" s="125"/>
      <c r="E515" s="443"/>
      <c r="H515" s="3"/>
      <c r="J515" s="124"/>
      <c r="K515" s="125"/>
      <c r="P515" s="247"/>
      <c r="Q515" s="342"/>
      <c r="U515" s="344"/>
      <c r="Y515" s="390"/>
      <c r="Z515" s="343"/>
      <c r="AA515" s="343"/>
      <c r="AB515" s="347"/>
      <c r="AC515" s="347"/>
      <c r="AD515" s="453"/>
      <c r="AE515" s="476"/>
      <c r="AF515" s="453"/>
      <c r="AG515" s="349"/>
      <c r="AH515" s="349"/>
      <c r="AI515" s="349"/>
      <c r="AJ515" s="349"/>
      <c r="AK515" s="339"/>
      <c r="AL515" s="350"/>
      <c r="AM515" s="350"/>
      <c r="AN515" s="350"/>
      <c r="AO515" s="455"/>
    </row>
    <row r="516" spans="1:41" ht="14.25" customHeight="1" hidden="1">
      <c r="A516" s="338"/>
      <c r="B516" s="339"/>
      <c r="C516" s="340"/>
      <c r="D516" s="125"/>
      <c r="E516" s="443"/>
      <c r="H516" s="3"/>
      <c r="J516" s="124"/>
      <c r="K516" s="125"/>
      <c r="P516" s="247"/>
      <c r="Q516" s="342"/>
      <c r="U516" s="344"/>
      <c r="Y516" s="390"/>
      <c r="Z516" s="343"/>
      <c r="AA516" s="343"/>
      <c r="AB516" s="347"/>
      <c r="AC516" s="347"/>
      <c r="AD516" s="453"/>
      <c r="AE516" s="476"/>
      <c r="AF516" s="453"/>
      <c r="AG516" s="349"/>
      <c r="AH516" s="349"/>
      <c r="AI516" s="349"/>
      <c r="AJ516" s="349"/>
      <c r="AK516" s="339"/>
      <c r="AL516" s="350"/>
      <c r="AM516" s="350"/>
      <c r="AN516" s="350"/>
      <c r="AO516" s="455"/>
    </row>
    <row r="517" spans="1:41" ht="14.25" customHeight="1" hidden="1">
      <c r="A517" s="338"/>
      <c r="B517" s="339"/>
      <c r="C517" s="340"/>
      <c r="D517" s="125"/>
      <c r="E517" s="443"/>
      <c r="H517" s="3"/>
      <c r="J517" s="124"/>
      <c r="K517" s="125"/>
      <c r="P517" s="247"/>
      <c r="Q517" s="342"/>
      <c r="U517" s="344"/>
      <c r="Y517" s="390"/>
      <c r="Z517" s="343"/>
      <c r="AA517" s="343"/>
      <c r="AB517" s="347"/>
      <c r="AC517" s="347"/>
      <c r="AD517" s="453"/>
      <c r="AE517" s="476"/>
      <c r="AF517" s="453"/>
      <c r="AG517" s="349"/>
      <c r="AH517" s="349"/>
      <c r="AI517" s="349"/>
      <c r="AJ517" s="349"/>
      <c r="AK517" s="339"/>
      <c r="AL517" s="350"/>
      <c r="AM517" s="350"/>
      <c r="AN517" s="350"/>
      <c r="AO517" s="455"/>
    </row>
    <row r="518" spans="1:41" ht="14.25" customHeight="1" hidden="1">
      <c r="A518" s="338"/>
      <c r="B518" s="339"/>
      <c r="C518" s="340"/>
      <c r="D518" s="125"/>
      <c r="E518" s="443"/>
      <c r="H518" s="3"/>
      <c r="J518" s="124"/>
      <c r="K518" s="125"/>
      <c r="P518" s="247"/>
      <c r="Q518" s="342"/>
      <c r="U518" s="344"/>
      <c r="Y518" s="390"/>
      <c r="Z518" s="343"/>
      <c r="AA518" s="343"/>
      <c r="AB518" s="347"/>
      <c r="AC518" s="347"/>
      <c r="AD518" s="453"/>
      <c r="AE518" s="476"/>
      <c r="AF518" s="453"/>
      <c r="AG518" s="349"/>
      <c r="AH518" s="349"/>
      <c r="AI518" s="349"/>
      <c r="AJ518" s="349"/>
      <c r="AK518" s="339"/>
      <c r="AL518" s="350"/>
      <c r="AM518" s="350"/>
      <c r="AN518" s="350"/>
      <c r="AO518" s="455"/>
    </row>
    <row r="519" spans="1:41" ht="14.25" customHeight="1" hidden="1">
      <c r="A519" s="338"/>
      <c r="B519" s="339"/>
      <c r="C519" s="340"/>
      <c r="D519" s="125"/>
      <c r="E519" s="443"/>
      <c r="H519" s="3"/>
      <c r="J519" s="124"/>
      <c r="K519" s="125"/>
      <c r="P519" s="247"/>
      <c r="Q519" s="342"/>
      <c r="U519" s="344"/>
      <c r="Y519" s="390"/>
      <c r="Z519" s="343"/>
      <c r="AA519" s="343"/>
      <c r="AB519" s="347"/>
      <c r="AC519" s="347"/>
      <c r="AD519" s="453"/>
      <c r="AE519" s="476"/>
      <c r="AF519" s="453"/>
      <c r="AG519" s="349"/>
      <c r="AH519" s="349"/>
      <c r="AI519" s="349"/>
      <c r="AJ519" s="349"/>
      <c r="AK519" s="339"/>
      <c r="AL519" s="350"/>
      <c r="AM519" s="350"/>
      <c r="AN519" s="350"/>
      <c r="AO519" s="455"/>
    </row>
    <row r="520" spans="1:41" ht="14.25" customHeight="1" hidden="1">
      <c r="A520" s="338"/>
      <c r="B520" s="339"/>
      <c r="C520" s="340"/>
      <c r="D520" s="125"/>
      <c r="E520" s="443"/>
      <c r="H520" s="3"/>
      <c r="J520" s="124"/>
      <c r="K520" s="125"/>
      <c r="P520" s="247"/>
      <c r="Q520" s="342"/>
      <c r="U520" s="344"/>
      <c r="Y520" s="390"/>
      <c r="Z520" s="343"/>
      <c r="AA520" s="343"/>
      <c r="AB520" s="347"/>
      <c r="AC520" s="347"/>
      <c r="AD520" s="453"/>
      <c r="AE520" s="476"/>
      <c r="AF520" s="453"/>
      <c r="AG520" s="349"/>
      <c r="AH520" s="349"/>
      <c r="AI520" s="349"/>
      <c r="AJ520" s="349"/>
      <c r="AK520" s="339"/>
      <c r="AL520" s="350"/>
      <c r="AM520" s="350"/>
      <c r="AN520" s="350"/>
      <c r="AO520" s="351"/>
    </row>
    <row r="521" spans="1:41" ht="14.25" customHeight="1" hidden="1">
      <c r="A521" s="338"/>
      <c r="B521" s="339"/>
      <c r="C521" s="340"/>
      <c r="D521" s="125"/>
      <c r="E521" s="477"/>
      <c r="H521" s="3"/>
      <c r="J521" s="124"/>
      <c r="K521" s="125"/>
      <c r="P521" s="247"/>
      <c r="Q521" s="342"/>
      <c r="U521" s="344"/>
      <c r="Y521" s="390"/>
      <c r="Z521" s="343"/>
      <c r="AA521" s="343"/>
      <c r="AB521" s="347"/>
      <c r="AC521" s="347"/>
      <c r="AD521" s="453"/>
      <c r="AE521" s="478"/>
      <c r="AF521" s="453"/>
      <c r="AG521" s="349"/>
      <c r="AH521" s="349"/>
      <c r="AI521" s="349"/>
      <c r="AJ521" s="349"/>
      <c r="AK521" s="339"/>
      <c r="AL521" s="350"/>
      <c r="AM521" s="350"/>
      <c r="AN521" s="350"/>
      <c r="AO521" s="455"/>
    </row>
    <row r="522" spans="1:41" ht="14.25" customHeight="1" hidden="1">
      <c r="A522" s="338"/>
      <c r="B522" s="339"/>
      <c r="C522" s="340"/>
      <c r="D522" s="125"/>
      <c r="E522" s="477"/>
      <c r="H522" s="3"/>
      <c r="J522" s="124"/>
      <c r="K522" s="125"/>
      <c r="P522" s="247"/>
      <c r="Q522" s="342"/>
      <c r="U522" s="344"/>
      <c r="Y522" s="390"/>
      <c r="Z522" s="343"/>
      <c r="AA522" s="343"/>
      <c r="AB522" s="347"/>
      <c r="AC522" s="347"/>
      <c r="AD522" s="453"/>
      <c r="AE522" s="476"/>
      <c r="AF522" s="453"/>
      <c r="AG522" s="349"/>
      <c r="AH522" s="349"/>
      <c r="AI522" s="349"/>
      <c r="AJ522" s="349"/>
      <c r="AK522" s="339"/>
      <c r="AL522" s="350"/>
      <c r="AM522" s="350"/>
      <c r="AN522" s="350"/>
      <c r="AO522" s="455"/>
    </row>
    <row r="523" spans="1:41" ht="14.25" customHeight="1" hidden="1">
      <c r="A523" s="338"/>
      <c r="B523" s="339"/>
      <c r="C523" s="340"/>
      <c r="D523" s="125"/>
      <c r="E523" s="443"/>
      <c r="H523" s="3"/>
      <c r="J523" s="124"/>
      <c r="K523" s="125"/>
      <c r="P523" s="247"/>
      <c r="Q523" s="342"/>
      <c r="U523" s="344"/>
      <c r="Y523" s="390"/>
      <c r="Z523" s="343"/>
      <c r="AA523" s="343"/>
      <c r="AB523" s="347"/>
      <c r="AC523" s="347"/>
      <c r="AD523" s="453"/>
      <c r="AE523" s="476"/>
      <c r="AF523" s="453"/>
      <c r="AG523" s="349"/>
      <c r="AH523" s="349"/>
      <c r="AI523" s="349"/>
      <c r="AJ523" s="349"/>
      <c r="AK523" s="339"/>
      <c r="AL523" s="350"/>
      <c r="AM523" s="350"/>
      <c r="AN523" s="350"/>
      <c r="AO523" s="351"/>
    </row>
    <row r="524" spans="1:41" ht="14.25" customHeight="1" hidden="1">
      <c r="A524" s="338"/>
      <c r="B524" s="339"/>
      <c r="C524" s="340"/>
      <c r="D524" s="125"/>
      <c r="E524" s="477"/>
      <c r="H524" s="3"/>
      <c r="J524" s="124"/>
      <c r="K524" s="125"/>
      <c r="P524" s="247"/>
      <c r="Q524" s="342"/>
      <c r="U524" s="344"/>
      <c r="Y524" s="390"/>
      <c r="Z524" s="343"/>
      <c r="AA524" s="343"/>
      <c r="AB524" s="347"/>
      <c r="AC524" s="347"/>
      <c r="AD524" s="453"/>
      <c r="AE524" s="453"/>
      <c r="AF524" s="453"/>
      <c r="AG524" s="349"/>
      <c r="AH524" s="349"/>
      <c r="AI524" s="349"/>
      <c r="AJ524" s="349"/>
      <c r="AK524" s="339"/>
      <c r="AL524" s="350"/>
      <c r="AM524" s="350"/>
      <c r="AN524" s="350"/>
      <c r="AO524" s="455"/>
    </row>
    <row r="525" spans="1:41" ht="14.25" customHeight="1" hidden="1">
      <c r="A525" s="338"/>
      <c r="B525" s="339"/>
      <c r="C525" s="340"/>
      <c r="D525" s="125"/>
      <c r="E525" s="477"/>
      <c r="H525" s="3"/>
      <c r="J525" s="124"/>
      <c r="K525" s="125"/>
      <c r="P525" s="247"/>
      <c r="Q525" s="342"/>
      <c r="U525" s="344"/>
      <c r="Y525" s="390"/>
      <c r="Z525" s="343"/>
      <c r="AA525" s="343"/>
      <c r="AB525" s="347"/>
      <c r="AC525" s="347"/>
      <c r="AD525" s="453"/>
      <c r="AE525" s="453"/>
      <c r="AF525" s="453"/>
      <c r="AG525" s="349"/>
      <c r="AH525" s="349"/>
      <c r="AI525" s="349"/>
      <c r="AJ525" s="349"/>
      <c r="AK525" s="339"/>
      <c r="AL525" s="350"/>
      <c r="AM525" s="350"/>
      <c r="AN525" s="350"/>
      <c r="AO525" s="455"/>
    </row>
    <row r="526" spans="1:41" ht="14.25" customHeight="1" hidden="1">
      <c r="A526" s="338"/>
      <c r="B526" s="339"/>
      <c r="C526" s="340"/>
      <c r="D526" s="125"/>
      <c r="E526" s="477"/>
      <c r="H526" s="3"/>
      <c r="J526" s="124"/>
      <c r="K526" s="125"/>
      <c r="P526" s="247"/>
      <c r="Q526" s="342"/>
      <c r="U526" s="344"/>
      <c r="Y526" s="390"/>
      <c r="Z526" s="343"/>
      <c r="AA526" s="343"/>
      <c r="AB526" s="347"/>
      <c r="AC526" s="347"/>
      <c r="AD526" s="453"/>
      <c r="AE526" s="453"/>
      <c r="AF526" s="453"/>
      <c r="AG526" s="349"/>
      <c r="AH526" s="349"/>
      <c r="AI526" s="349"/>
      <c r="AJ526" s="349"/>
      <c r="AK526" s="339"/>
      <c r="AL526" s="350"/>
      <c r="AM526" s="350"/>
      <c r="AN526" s="350"/>
      <c r="AO526" s="455"/>
    </row>
    <row r="527" spans="1:41" ht="14.25" customHeight="1" hidden="1">
      <c r="A527" s="338"/>
      <c r="B527" s="339"/>
      <c r="C527" s="340"/>
      <c r="D527" s="125"/>
      <c r="E527" s="477"/>
      <c r="H527" s="3"/>
      <c r="J527" s="124"/>
      <c r="K527" s="125"/>
      <c r="P527" s="247"/>
      <c r="Q527" s="342"/>
      <c r="U527" s="344"/>
      <c r="Y527" s="390"/>
      <c r="Z527" s="343"/>
      <c r="AA527" s="343"/>
      <c r="AB527" s="347"/>
      <c r="AC527" s="347"/>
      <c r="AD527" s="453"/>
      <c r="AE527" s="453"/>
      <c r="AF527" s="453"/>
      <c r="AG527" s="349"/>
      <c r="AH527" s="349"/>
      <c r="AI527" s="349"/>
      <c r="AJ527" s="349"/>
      <c r="AK527" s="339"/>
      <c r="AL527" s="350"/>
      <c r="AM527" s="350"/>
      <c r="AN527" s="350"/>
      <c r="AO527" s="455"/>
    </row>
    <row r="528" spans="1:41" ht="14.25" customHeight="1" hidden="1">
      <c r="A528" s="338"/>
      <c r="B528" s="339"/>
      <c r="C528" s="340"/>
      <c r="D528" s="125"/>
      <c r="E528" s="477"/>
      <c r="H528" s="3"/>
      <c r="J528" s="124"/>
      <c r="K528" s="125"/>
      <c r="P528" s="247"/>
      <c r="Q528" s="342"/>
      <c r="U528" s="344"/>
      <c r="Y528" s="390"/>
      <c r="Z528" s="343"/>
      <c r="AA528" s="343"/>
      <c r="AB528" s="347"/>
      <c r="AC528" s="347"/>
      <c r="AD528" s="453"/>
      <c r="AE528" s="453"/>
      <c r="AF528" s="453"/>
      <c r="AG528" s="349"/>
      <c r="AH528" s="349"/>
      <c r="AI528" s="349"/>
      <c r="AJ528" s="349"/>
      <c r="AK528" s="339"/>
      <c r="AL528" s="350"/>
      <c r="AM528" s="350"/>
      <c r="AN528" s="350"/>
      <c r="AO528" s="455"/>
    </row>
    <row r="529" spans="1:41" ht="14.25" customHeight="1" hidden="1">
      <c r="A529" s="338"/>
      <c r="B529" s="339"/>
      <c r="C529" s="340"/>
      <c r="D529" s="125"/>
      <c r="E529" s="477"/>
      <c r="H529" s="3"/>
      <c r="J529" s="124"/>
      <c r="K529" s="125"/>
      <c r="P529" s="247"/>
      <c r="Q529" s="342"/>
      <c r="U529" s="344"/>
      <c r="Y529" s="390"/>
      <c r="Z529" s="343"/>
      <c r="AA529" s="343"/>
      <c r="AB529" s="347"/>
      <c r="AC529" s="347"/>
      <c r="AD529" s="453"/>
      <c r="AE529" s="453"/>
      <c r="AF529" s="453"/>
      <c r="AG529" s="349"/>
      <c r="AH529" s="349"/>
      <c r="AI529" s="349"/>
      <c r="AJ529" s="349"/>
      <c r="AK529" s="339"/>
      <c r="AL529" s="350"/>
      <c r="AM529" s="350"/>
      <c r="AN529" s="350"/>
      <c r="AO529" s="455"/>
    </row>
    <row r="530" spans="1:41" ht="14.25" customHeight="1" hidden="1">
      <c r="A530" s="338"/>
      <c r="B530" s="339"/>
      <c r="C530" s="340"/>
      <c r="D530" s="125"/>
      <c r="E530" s="477"/>
      <c r="H530" s="3"/>
      <c r="J530" s="124"/>
      <c r="K530" s="125"/>
      <c r="P530" s="247"/>
      <c r="Q530" s="342"/>
      <c r="U530" s="344"/>
      <c r="Y530" s="390"/>
      <c r="Z530" s="343"/>
      <c r="AA530" s="343"/>
      <c r="AB530" s="347"/>
      <c r="AC530" s="347"/>
      <c r="AD530" s="453"/>
      <c r="AE530" s="453"/>
      <c r="AF530" s="453"/>
      <c r="AG530" s="349"/>
      <c r="AH530" s="349"/>
      <c r="AI530" s="349"/>
      <c r="AJ530" s="349"/>
      <c r="AK530" s="339"/>
      <c r="AL530" s="350"/>
      <c r="AM530" s="350"/>
      <c r="AN530" s="350"/>
      <c r="AO530" s="455"/>
    </row>
    <row r="531" spans="1:41" ht="14.25" customHeight="1" hidden="1">
      <c r="A531" s="338"/>
      <c r="B531" s="339"/>
      <c r="C531" s="340"/>
      <c r="D531" s="125"/>
      <c r="E531" s="477"/>
      <c r="H531" s="3"/>
      <c r="J531" s="124"/>
      <c r="K531" s="125"/>
      <c r="P531" s="247"/>
      <c r="Q531" s="342"/>
      <c r="U531" s="344"/>
      <c r="Y531" s="390"/>
      <c r="Z531" s="343"/>
      <c r="AA531" s="343"/>
      <c r="AB531" s="347"/>
      <c r="AC531" s="347"/>
      <c r="AD531" s="453"/>
      <c r="AE531" s="453"/>
      <c r="AF531" s="453"/>
      <c r="AG531" s="349"/>
      <c r="AH531" s="349"/>
      <c r="AI531" s="349"/>
      <c r="AJ531" s="349"/>
      <c r="AK531" s="339"/>
      <c r="AL531" s="350"/>
      <c r="AM531" s="350"/>
      <c r="AN531" s="350"/>
      <c r="AO531" s="455"/>
    </row>
    <row r="532" spans="1:41" ht="14.25" customHeight="1" hidden="1">
      <c r="A532" s="400"/>
      <c r="B532" s="394"/>
      <c r="C532" s="395"/>
      <c r="D532" s="465"/>
      <c r="E532" s="479"/>
      <c r="F532" s="394"/>
      <c r="G532" s="394"/>
      <c r="H532" s="467"/>
      <c r="I532" s="394"/>
      <c r="J532" s="402"/>
      <c r="K532" s="465"/>
      <c r="L532" s="394"/>
      <c r="M532" s="394"/>
      <c r="N532" s="394"/>
      <c r="O532" s="468"/>
      <c r="P532" s="399"/>
      <c r="Q532" s="406"/>
      <c r="R532" s="469"/>
      <c r="S532" s="470"/>
      <c r="T532" s="471"/>
      <c r="U532" s="470"/>
      <c r="V532" s="469"/>
      <c r="W532" s="469"/>
      <c r="X532" s="469"/>
      <c r="Y532" s="397"/>
      <c r="Z532" s="469"/>
      <c r="AA532" s="469"/>
      <c r="AB532" s="480"/>
      <c r="AC532" s="480"/>
      <c r="AD532" s="481"/>
      <c r="AE532" s="481"/>
      <c r="AF532" s="481"/>
      <c r="AG532" s="398"/>
      <c r="AH532" s="398"/>
      <c r="AI532" s="398"/>
      <c r="AJ532" s="398"/>
      <c r="AK532" s="394"/>
      <c r="AL532" s="474"/>
      <c r="AM532" s="474"/>
      <c r="AN532" s="474"/>
      <c r="AO532" s="475"/>
    </row>
    <row r="533" spans="1:27" ht="19.5" customHeight="1">
      <c r="A533" s="482"/>
      <c r="B533" s="483"/>
      <c r="C533" s="484" t="s">
        <v>3015</v>
      </c>
      <c r="D533" s="485"/>
      <c r="E533" s="485"/>
      <c r="F533" s="485"/>
      <c r="G533" s="486"/>
      <c r="H533" s="487"/>
      <c r="I533" s="487"/>
      <c r="J533" s="487"/>
      <c r="K533" s="488"/>
      <c r="L533" s="487"/>
      <c r="M533" s="487"/>
      <c r="N533" s="487"/>
      <c r="O533" s="489"/>
      <c r="P533" s="489"/>
      <c r="Q533" s="490"/>
      <c r="R533" s="491"/>
      <c r="S533" s="492">
        <f>SUM(S5:S532)</f>
        <v>193049.6804925</v>
      </c>
      <c r="T533" s="493"/>
      <c r="U533" s="491"/>
      <c r="V533" s="492">
        <f>SUM(V5:V532)</f>
        <v>1392801.1183725006</v>
      </c>
      <c r="W533" s="492">
        <f>SUM(W5:W532)</f>
        <v>145703.10400000002</v>
      </c>
      <c r="X533" s="492">
        <f>SUM(X5:X532)</f>
        <v>86400.27000000002</v>
      </c>
      <c r="Y533" s="494">
        <f>SUM(Y5:Y532)</f>
        <v>1452103.9460225007</v>
      </c>
      <c r="Z533" s="495"/>
      <c r="AA533" s="496">
        <f>SUM(AA5:AA532)</f>
        <v>61182.5096152</v>
      </c>
    </row>
    <row r="534" spans="1:26" ht="49.5" customHeight="1">
      <c r="A534" s="308"/>
      <c r="B534" s="306"/>
      <c r="C534" s="307"/>
      <c r="D534" s="308"/>
      <c r="E534" s="309"/>
      <c r="F534" s="310"/>
      <c r="G534" s="310"/>
      <c r="H534" s="310"/>
      <c r="I534" s="310"/>
      <c r="J534" s="310"/>
      <c r="K534" s="311"/>
      <c r="L534" s="310"/>
      <c r="M534" s="310"/>
      <c r="N534" s="310"/>
      <c r="O534" s="313"/>
      <c r="P534" s="313"/>
      <c r="Q534" s="314"/>
      <c r="R534" s="315"/>
      <c r="S534" s="316"/>
      <c r="T534" s="317"/>
      <c r="U534" s="315"/>
      <c r="V534" s="315"/>
      <c r="W534" s="315"/>
      <c r="X534" s="315"/>
      <c r="Y534" s="318"/>
      <c r="Z534" s="498"/>
    </row>
    <row r="535" spans="1:26" ht="49.5" customHeight="1">
      <c r="A535" s="308"/>
      <c r="B535" s="306"/>
      <c r="C535" s="307"/>
      <c r="D535" s="308"/>
      <c r="E535" s="309"/>
      <c r="F535" s="310"/>
      <c r="G535" s="310"/>
      <c r="H535" s="310"/>
      <c r="I535" s="310"/>
      <c r="J535" s="310"/>
      <c r="K535" s="311"/>
      <c r="L535" s="310"/>
      <c r="M535" s="310"/>
      <c r="N535" s="310"/>
      <c r="O535" s="313"/>
      <c r="P535" s="313"/>
      <c r="Q535" s="314"/>
      <c r="R535" s="315"/>
      <c r="S535" s="316"/>
      <c r="T535" s="317"/>
      <c r="U535" s="315"/>
      <c r="V535" s="315"/>
      <c r="W535" s="315"/>
      <c r="X535" s="315"/>
      <c r="Y535" s="318"/>
      <c r="Z535" s="498"/>
    </row>
    <row r="536" spans="1:26" ht="49.5" customHeight="1">
      <c r="A536" s="308"/>
      <c r="B536" s="306"/>
      <c r="C536" s="307"/>
      <c r="D536" s="308"/>
      <c r="E536" s="309"/>
      <c r="F536" s="310"/>
      <c r="G536" s="310"/>
      <c r="H536" s="310"/>
      <c r="I536" s="310"/>
      <c r="J536" s="310"/>
      <c r="K536" s="311"/>
      <c r="L536" s="310"/>
      <c r="M536" s="310"/>
      <c r="N536" s="310"/>
      <c r="O536" s="313"/>
      <c r="P536" s="313"/>
      <c r="Q536" s="314"/>
      <c r="R536" s="315"/>
      <c r="S536" s="316"/>
      <c r="T536" s="317"/>
      <c r="U536" s="315"/>
      <c r="V536" s="315"/>
      <c r="W536" s="315"/>
      <c r="X536" s="315"/>
      <c r="Y536" s="318"/>
      <c r="Z536" s="498"/>
    </row>
    <row r="537" spans="1:26" ht="49.5" customHeight="1">
      <c r="A537" s="308"/>
      <c r="B537" s="306"/>
      <c r="C537" s="307"/>
      <c r="D537" s="308"/>
      <c r="E537" s="309"/>
      <c r="F537" s="310"/>
      <c r="G537" s="310"/>
      <c r="H537" s="310"/>
      <c r="I537" s="310"/>
      <c r="J537" s="310"/>
      <c r="K537" s="311"/>
      <c r="L537" s="310"/>
      <c r="M537" s="310"/>
      <c r="N537" s="310"/>
      <c r="O537" s="313"/>
      <c r="P537" s="313"/>
      <c r="Q537" s="314"/>
      <c r="R537" s="315"/>
      <c r="S537" s="316"/>
      <c r="T537" s="317"/>
      <c r="U537" s="315"/>
      <c r="V537" s="315"/>
      <c r="W537" s="315"/>
      <c r="X537" s="315"/>
      <c r="Y537" s="318"/>
      <c r="Z537" s="498"/>
    </row>
    <row r="538" spans="1:26" ht="49.5" customHeight="1">
      <c r="A538" s="308"/>
      <c r="B538" s="306"/>
      <c r="C538" s="307"/>
      <c r="D538" s="308"/>
      <c r="E538" s="309"/>
      <c r="F538" s="310"/>
      <c r="G538" s="310"/>
      <c r="H538" s="310"/>
      <c r="I538" s="310"/>
      <c r="J538" s="310"/>
      <c r="K538" s="311"/>
      <c r="L538" s="310"/>
      <c r="M538" s="310"/>
      <c r="N538" s="310"/>
      <c r="O538" s="313"/>
      <c r="P538" s="313"/>
      <c r="Q538" s="314"/>
      <c r="R538" s="315"/>
      <c r="S538" s="316"/>
      <c r="T538" s="317"/>
      <c r="U538" s="315"/>
      <c r="V538" s="315"/>
      <c r="W538" s="315"/>
      <c r="X538" s="315"/>
      <c r="Y538" s="318"/>
      <c r="Z538" s="498"/>
    </row>
    <row r="539" spans="1:26" ht="49.5" customHeight="1">
      <c r="A539" s="308"/>
      <c r="B539" s="306"/>
      <c r="C539" s="307"/>
      <c r="D539" s="308"/>
      <c r="E539" s="309"/>
      <c r="F539" s="310"/>
      <c r="G539" s="310"/>
      <c r="H539" s="310"/>
      <c r="I539" s="310"/>
      <c r="J539" s="310"/>
      <c r="K539" s="311"/>
      <c r="L539" s="310"/>
      <c r="M539" s="310"/>
      <c r="N539" s="310"/>
      <c r="O539" s="313"/>
      <c r="P539" s="313"/>
      <c r="Q539" s="314"/>
      <c r="R539" s="315"/>
      <c r="S539" s="316"/>
      <c r="T539" s="317"/>
      <c r="U539" s="315"/>
      <c r="V539" s="315"/>
      <c r="W539" s="315"/>
      <c r="X539" s="315"/>
      <c r="Y539" s="318"/>
      <c r="Z539" s="498"/>
    </row>
    <row r="540" spans="1:26" ht="49.5" customHeight="1">
      <c r="A540" s="308"/>
      <c r="B540" s="306"/>
      <c r="C540" s="307"/>
      <c r="D540" s="308"/>
      <c r="E540" s="309"/>
      <c r="F540" s="310"/>
      <c r="G540" s="310"/>
      <c r="H540" s="310"/>
      <c r="I540" s="310"/>
      <c r="J540" s="310"/>
      <c r="K540" s="311"/>
      <c r="L540" s="310"/>
      <c r="M540" s="310"/>
      <c r="N540" s="310"/>
      <c r="O540" s="313"/>
      <c r="P540" s="313"/>
      <c r="Q540" s="314"/>
      <c r="R540" s="315"/>
      <c r="S540" s="316"/>
      <c r="T540" s="317"/>
      <c r="U540" s="315"/>
      <c r="V540" s="315"/>
      <c r="W540" s="315"/>
      <c r="X540" s="315"/>
      <c r="Y540" s="318"/>
      <c r="Z540" s="498"/>
    </row>
    <row r="541" spans="1:26" ht="49.5" customHeight="1">
      <c r="A541" s="308"/>
      <c r="B541" s="306"/>
      <c r="C541" s="307"/>
      <c r="D541" s="308"/>
      <c r="E541" s="309"/>
      <c r="F541" s="310"/>
      <c r="G541" s="310"/>
      <c r="H541" s="310"/>
      <c r="I541" s="310"/>
      <c r="J541" s="310"/>
      <c r="K541" s="311"/>
      <c r="L541" s="310"/>
      <c r="M541" s="310"/>
      <c r="N541" s="310"/>
      <c r="O541" s="313"/>
      <c r="P541" s="313"/>
      <c r="Q541" s="314"/>
      <c r="R541" s="315"/>
      <c r="S541" s="316"/>
      <c r="T541" s="317"/>
      <c r="U541" s="315"/>
      <c r="V541" s="315"/>
      <c r="W541" s="315"/>
      <c r="X541" s="315"/>
      <c r="Y541" s="318"/>
      <c r="Z541" s="498"/>
    </row>
    <row r="542" spans="1:26" ht="49.5" customHeight="1">
      <c r="A542" s="308"/>
      <c r="B542" s="306"/>
      <c r="C542" s="307"/>
      <c r="D542" s="308"/>
      <c r="E542" s="309"/>
      <c r="F542" s="310"/>
      <c r="G542" s="310"/>
      <c r="H542" s="310"/>
      <c r="I542" s="310"/>
      <c r="J542" s="310"/>
      <c r="K542" s="311"/>
      <c r="L542" s="310"/>
      <c r="M542" s="310"/>
      <c r="N542" s="310"/>
      <c r="O542" s="313"/>
      <c r="P542" s="313"/>
      <c r="Q542" s="314"/>
      <c r="R542" s="315"/>
      <c r="S542" s="316"/>
      <c r="T542" s="317"/>
      <c r="U542" s="315"/>
      <c r="V542" s="315"/>
      <c r="W542" s="315"/>
      <c r="X542" s="315"/>
      <c r="Y542" s="318"/>
      <c r="Z542" s="498"/>
    </row>
    <row r="543" spans="1:26" ht="49.5" customHeight="1">
      <c r="A543" s="308"/>
      <c r="B543" s="306"/>
      <c r="C543" s="307"/>
      <c r="D543" s="308"/>
      <c r="E543" s="309"/>
      <c r="F543" s="310"/>
      <c r="G543" s="310"/>
      <c r="H543" s="310"/>
      <c r="I543" s="310"/>
      <c r="J543" s="310"/>
      <c r="K543" s="311"/>
      <c r="L543" s="310"/>
      <c r="M543" s="310"/>
      <c r="N543" s="310"/>
      <c r="O543" s="313"/>
      <c r="P543" s="313"/>
      <c r="Q543" s="314"/>
      <c r="R543" s="315"/>
      <c r="S543" s="316"/>
      <c r="T543" s="317"/>
      <c r="U543" s="315"/>
      <c r="V543" s="315"/>
      <c r="W543" s="315"/>
      <c r="X543" s="315"/>
      <c r="Y543" s="318"/>
      <c r="Z543" s="498"/>
    </row>
    <row r="544" spans="1:26" ht="49.5" customHeight="1">
      <c r="A544" s="308"/>
      <c r="B544" s="306"/>
      <c r="C544" s="307"/>
      <c r="D544" s="308"/>
      <c r="E544" s="309"/>
      <c r="F544" s="310"/>
      <c r="G544" s="310"/>
      <c r="H544" s="310"/>
      <c r="I544" s="310"/>
      <c r="J544" s="310"/>
      <c r="K544" s="311"/>
      <c r="L544" s="310"/>
      <c r="M544" s="310"/>
      <c r="N544" s="310"/>
      <c r="O544" s="313"/>
      <c r="P544" s="313"/>
      <c r="Q544" s="314"/>
      <c r="R544" s="315"/>
      <c r="S544" s="316"/>
      <c r="T544" s="317"/>
      <c r="U544" s="315"/>
      <c r="V544" s="315"/>
      <c r="W544" s="315"/>
      <c r="X544" s="315"/>
      <c r="Y544" s="318"/>
      <c r="Z544" s="498"/>
    </row>
    <row r="545" spans="1:26" ht="49.5" customHeight="1">
      <c r="A545" s="308"/>
      <c r="B545" s="306"/>
      <c r="C545" s="307"/>
      <c r="D545" s="308"/>
      <c r="E545" s="309"/>
      <c r="F545" s="310"/>
      <c r="G545" s="310"/>
      <c r="H545" s="310"/>
      <c r="I545" s="310"/>
      <c r="J545" s="310"/>
      <c r="K545" s="311"/>
      <c r="L545" s="310"/>
      <c r="M545" s="310"/>
      <c r="N545" s="310"/>
      <c r="O545" s="313"/>
      <c r="P545" s="313"/>
      <c r="Q545" s="314"/>
      <c r="R545" s="315"/>
      <c r="S545" s="316"/>
      <c r="T545" s="317"/>
      <c r="U545" s="315"/>
      <c r="V545" s="315"/>
      <c r="W545" s="315"/>
      <c r="X545" s="315"/>
      <c r="Y545" s="318"/>
      <c r="Z545" s="498"/>
    </row>
    <row r="546" spans="1:26" ht="49.5" customHeight="1">
      <c r="A546" s="308"/>
      <c r="B546" s="306"/>
      <c r="C546" s="307"/>
      <c r="D546" s="308"/>
      <c r="E546" s="309"/>
      <c r="F546" s="310"/>
      <c r="G546" s="310"/>
      <c r="H546" s="310"/>
      <c r="I546" s="310"/>
      <c r="J546" s="310"/>
      <c r="K546" s="311"/>
      <c r="L546" s="310"/>
      <c r="M546" s="310"/>
      <c r="N546" s="310"/>
      <c r="O546" s="313"/>
      <c r="P546" s="313"/>
      <c r="Q546" s="314"/>
      <c r="R546" s="315"/>
      <c r="S546" s="316"/>
      <c r="T546" s="317"/>
      <c r="U546" s="315"/>
      <c r="V546" s="315"/>
      <c r="W546" s="315"/>
      <c r="X546" s="315"/>
      <c r="Y546" s="318"/>
      <c r="Z546" s="498"/>
    </row>
    <row r="547" spans="1:26" ht="49.5" customHeight="1">
      <c r="A547" s="308"/>
      <c r="B547" s="306"/>
      <c r="C547" s="307"/>
      <c r="D547" s="308"/>
      <c r="E547" s="309"/>
      <c r="F547" s="310"/>
      <c r="G547" s="310"/>
      <c r="H547" s="310"/>
      <c r="I547" s="310"/>
      <c r="J547" s="310"/>
      <c r="K547" s="311"/>
      <c r="L547" s="310"/>
      <c r="M547" s="310"/>
      <c r="N547" s="310"/>
      <c r="O547" s="313"/>
      <c r="P547" s="313"/>
      <c r="Q547" s="314"/>
      <c r="R547" s="315"/>
      <c r="S547" s="316"/>
      <c r="T547" s="317"/>
      <c r="U547" s="315"/>
      <c r="V547" s="315"/>
      <c r="W547" s="315"/>
      <c r="X547" s="315"/>
      <c r="Y547" s="318"/>
      <c r="Z547" s="498"/>
    </row>
    <row r="548" spans="1:26" ht="49.5" customHeight="1">
      <c r="A548" s="308"/>
      <c r="B548" s="306"/>
      <c r="C548" s="307"/>
      <c r="D548" s="308"/>
      <c r="E548" s="309"/>
      <c r="F548" s="310"/>
      <c r="G548" s="310"/>
      <c r="H548" s="310"/>
      <c r="I548" s="310"/>
      <c r="J548" s="310"/>
      <c r="K548" s="311"/>
      <c r="L548" s="310"/>
      <c r="M548" s="310"/>
      <c r="N548" s="310"/>
      <c r="O548" s="313"/>
      <c r="P548" s="313"/>
      <c r="Q548" s="314"/>
      <c r="R548" s="315"/>
      <c r="S548" s="316"/>
      <c r="T548" s="317"/>
      <c r="U548" s="315"/>
      <c r="V548" s="315"/>
      <c r="W548" s="315"/>
      <c r="X548" s="315"/>
      <c r="Y548" s="318"/>
      <c r="Z548" s="498"/>
    </row>
    <row r="549" spans="1:26" ht="49.5" customHeight="1">
      <c r="A549" s="308"/>
      <c r="B549" s="306"/>
      <c r="C549" s="307"/>
      <c r="D549" s="308"/>
      <c r="E549" s="309"/>
      <c r="F549" s="310"/>
      <c r="G549" s="310"/>
      <c r="H549" s="310"/>
      <c r="I549" s="310"/>
      <c r="J549" s="310"/>
      <c r="K549" s="311"/>
      <c r="L549" s="310"/>
      <c r="M549" s="310"/>
      <c r="N549" s="310"/>
      <c r="O549" s="313"/>
      <c r="P549" s="313"/>
      <c r="Q549" s="314"/>
      <c r="R549" s="315"/>
      <c r="S549" s="316"/>
      <c r="T549" s="317"/>
      <c r="U549" s="315"/>
      <c r="V549" s="315"/>
      <c r="W549" s="315"/>
      <c r="X549" s="315"/>
      <c r="Y549" s="318"/>
      <c r="Z549" s="498"/>
    </row>
    <row r="550" spans="1:26" ht="49.5" customHeight="1">
      <c r="A550" s="308"/>
      <c r="B550" s="306"/>
      <c r="C550" s="307"/>
      <c r="D550" s="308"/>
      <c r="E550" s="309"/>
      <c r="F550" s="310"/>
      <c r="G550" s="310"/>
      <c r="H550" s="310"/>
      <c r="I550" s="310"/>
      <c r="J550" s="310"/>
      <c r="K550" s="311"/>
      <c r="L550" s="310"/>
      <c r="M550" s="310"/>
      <c r="N550" s="310"/>
      <c r="O550" s="313"/>
      <c r="P550" s="313"/>
      <c r="Q550" s="314"/>
      <c r="R550" s="315"/>
      <c r="S550" s="316"/>
      <c r="T550" s="317"/>
      <c r="U550" s="315"/>
      <c r="V550" s="315"/>
      <c r="W550" s="315"/>
      <c r="X550" s="315"/>
      <c r="Y550" s="318"/>
      <c r="Z550" s="498"/>
    </row>
    <row r="551" spans="1:26" ht="49.5" customHeight="1">
      <c r="A551" s="308"/>
      <c r="B551" s="306"/>
      <c r="C551" s="307"/>
      <c r="D551" s="308"/>
      <c r="E551" s="309"/>
      <c r="F551" s="310"/>
      <c r="G551" s="310"/>
      <c r="H551" s="310"/>
      <c r="I551" s="310"/>
      <c r="J551" s="310"/>
      <c r="K551" s="311"/>
      <c r="L551" s="310"/>
      <c r="M551" s="310"/>
      <c r="N551" s="310"/>
      <c r="O551" s="313"/>
      <c r="P551" s="313"/>
      <c r="Q551" s="314"/>
      <c r="R551" s="315"/>
      <c r="S551" s="316"/>
      <c r="T551" s="317"/>
      <c r="U551" s="315"/>
      <c r="V551" s="315"/>
      <c r="W551" s="315"/>
      <c r="X551" s="315"/>
      <c r="Y551" s="318"/>
      <c r="Z551" s="498"/>
    </row>
    <row r="552" spans="1:26" ht="49.5" customHeight="1">
      <c r="A552" s="308"/>
      <c r="B552" s="306"/>
      <c r="C552" s="307"/>
      <c r="D552" s="308"/>
      <c r="E552" s="309"/>
      <c r="F552" s="310"/>
      <c r="G552" s="310"/>
      <c r="H552" s="310"/>
      <c r="I552" s="310"/>
      <c r="J552" s="310"/>
      <c r="K552" s="311"/>
      <c r="L552" s="310"/>
      <c r="M552" s="310"/>
      <c r="N552" s="310"/>
      <c r="O552" s="313"/>
      <c r="P552" s="313"/>
      <c r="Q552" s="314"/>
      <c r="R552" s="315"/>
      <c r="S552" s="316"/>
      <c r="T552" s="317"/>
      <c r="U552" s="315"/>
      <c r="V552" s="315"/>
      <c r="W552" s="315"/>
      <c r="X552" s="315"/>
      <c r="Y552" s="318"/>
      <c r="Z552" s="498"/>
    </row>
    <row r="553" spans="1:26" ht="49.5" customHeight="1">
      <c r="A553" s="308"/>
      <c r="B553" s="306"/>
      <c r="C553" s="307"/>
      <c r="D553" s="308"/>
      <c r="E553" s="309"/>
      <c r="F553" s="310"/>
      <c r="G553" s="310"/>
      <c r="H553" s="310"/>
      <c r="I553" s="310"/>
      <c r="J553" s="310"/>
      <c r="K553" s="311"/>
      <c r="L553" s="310"/>
      <c r="M553" s="310"/>
      <c r="N553" s="310"/>
      <c r="O553" s="313"/>
      <c r="P553" s="313"/>
      <c r="Q553" s="314"/>
      <c r="R553" s="315"/>
      <c r="S553" s="316"/>
      <c r="T553" s="317"/>
      <c r="U553" s="315"/>
      <c r="V553" s="315"/>
      <c r="W553" s="315"/>
      <c r="X553" s="315"/>
      <c r="Y553" s="318"/>
      <c r="Z553" s="498"/>
    </row>
  </sheetData>
  <sheetProtection/>
  <protectedRanges>
    <protectedRange password="C78B" sqref="K111 K137" name="Rango1"/>
    <protectedRange password="C78B" sqref="P17 J101:K101 J12:K14 J5:K10 J16:K49 J58:K60 J67:K69 J51:K54 K61:K66 K70:K71 J72:K78" name="Rango1_12"/>
  </protectedRanges>
  <mergeCells count="1">
    <mergeCell ref="C533:G533"/>
  </mergeCells>
  <printOptions/>
  <pageMargins left="0.7" right="0.7" top="0.75" bottom="0.75" header="0.3" footer="0.3"/>
  <pageSetup horizontalDpi="600" verticalDpi="600" orientation="landscape" paperSize="9" scale="5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SIAF_SAG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USUMRE002</dc:creator>
  <cp:keywords/>
  <dc:description/>
  <cp:lastModifiedBy>Celeste Rocío López Perucho</cp:lastModifiedBy>
  <cp:lastPrinted>2021-01-12T16:48:05Z</cp:lastPrinted>
  <dcterms:created xsi:type="dcterms:W3CDTF">2003-06-09T14:47:03Z</dcterms:created>
  <dcterms:modified xsi:type="dcterms:W3CDTF">2021-01-12T16:48:10Z</dcterms:modified>
  <cp:category/>
  <cp:version/>
  <cp:contentType/>
  <cp:contentStatus/>
</cp:coreProperties>
</file>